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2086375\Desktop\"/>
    </mc:Choice>
  </mc:AlternateContent>
  <bookViews>
    <workbookView xWindow="0" yWindow="0" windowWidth="28800" windowHeight="11100" tabRatio="911"/>
  </bookViews>
  <sheets>
    <sheet name=" PAS " sheetId="21" r:id="rId1"/>
  </sheets>
  <definedNames>
    <definedName name="_xlnm.Print_Area" localSheetId="0">' PAS '!$A$1:$P$123</definedName>
  </definedNames>
  <calcPr calcId="162913"/>
</workbook>
</file>

<file path=xl/calcChain.xml><?xml version="1.0" encoding="utf-8"?>
<calcChain xmlns="http://schemas.openxmlformats.org/spreadsheetml/2006/main">
  <c r="D83" i="21" l="1"/>
  <c r="D82" i="21"/>
  <c r="D81" i="21"/>
  <c r="D80" i="21"/>
  <c r="C80" i="21"/>
  <c r="C81" i="21"/>
  <c r="C82" i="21"/>
  <c r="C83" i="21"/>
  <c r="F28" i="21"/>
  <c r="F27" i="21"/>
  <c r="F18" i="21"/>
  <c r="F17" i="21"/>
  <c r="F8" i="21"/>
  <c r="H17" i="21" l="1"/>
  <c r="I17" i="21" s="1"/>
  <c r="K17" i="21" s="1"/>
  <c r="H18" i="21"/>
  <c r="I18" i="21" s="1"/>
  <c r="K18" i="21" s="1"/>
  <c r="H28" i="21"/>
  <c r="I28" i="21" s="1"/>
  <c r="K28" i="21" s="1"/>
  <c r="H8" i="21"/>
  <c r="I8" i="21" s="1"/>
  <c r="K8" i="21" s="1"/>
  <c r="H27" i="21"/>
  <c r="I27" i="21" s="1"/>
  <c r="K27" i="21" s="1"/>
</calcChain>
</file>

<file path=xl/sharedStrings.xml><?xml version="1.0" encoding="utf-8"?>
<sst xmlns="http://schemas.openxmlformats.org/spreadsheetml/2006/main" count="130" uniqueCount="71">
  <si>
    <t>SOU BASE</t>
  </si>
  <si>
    <t>PAGA EXTRA</t>
  </si>
  <si>
    <t>TOTAL ANUAL</t>
  </si>
  <si>
    <t>- Les dues pagues extres inclouen: sou base i triennis</t>
  </si>
  <si>
    <t>NIVELL</t>
  </si>
  <si>
    <t>TOTAL MENSUAL</t>
  </si>
  <si>
    <t>GENER A JUNY19</t>
  </si>
  <si>
    <t>Subgrup A1</t>
  </si>
  <si>
    <t>Subgrup A2</t>
  </si>
  <si>
    <t>NORMALS/DIURNES</t>
  </si>
  <si>
    <t>FESTIVES/NOCTURNES</t>
  </si>
  <si>
    <t xml:space="preserve">RETRIBUCIÓ DEL PAS LABORAL </t>
  </si>
  <si>
    <t>GRUP 1</t>
  </si>
  <si>
    <t>JULIOL A DESEMBRE 19</t>
  </si>
  <si>
    <t>COMPLEMENT  DE 
LLOC DE TREBALL</t>
  </si>
  <si>
    <t>MESURES SOCIALS</t>
  </si>
  <si>
    <t>ACORD MG. 0,2%</t>
  </si>
  <si>
    <t>ACORD MG.0,2%</t>
  </si>
  <si>
    <t>L</t>
  </si>
  <si>
    <t>O</t>
  </si>
  <si>
    <t>Q</t>
  </si>
  <si>
    <t>GRUP 2</t>
  </si>
  <si>
    <t>GRUP 3</t>
  </si>
  <si>
    <t xml:space="preserve">TRIENNIS PAS LABORAL </t>
  </si>
  <si>
    <t>GENER A JUNY 19</t>
  </si>
  <si>
    <t>JULIOL-DESEMBRE19</t>
  </si>
  <si>
    <t>GRUP</t>
  </si>
  <si>
    <t>14 PAGUES</t>
  </si>
  <si>
    <t>Grup I</t>
  </si>
  <si>
    <t>Grup II</t>
  </si>
  <si>
    <t>Grup III</t>
  </si>
  <si>
    <t>Grup IV</t>
  </si>
  <si>
    <t>HORES EXTRES PAS LABORAL</t>
  </si>
  <si>
    <t>RETRIBUCIÓ DEL PAS LABORAL FINANÇAMENT ESPECÍFIC (PERSONAL DE SUPORT A LA RECERCA)</t>
  </si>
  <si>
    <t xml:space="preserve">TRIENNIS PAS LABORAL FINANÇAMENT ESPECÍFIC (PERSONAL DE SUPORT A LA RECERCA) </t>
  </si>
  <si>
    <t>12 PAGUES</t>
  </si>
  <si>
    <t xml:space="preserve">ENCÀRRECS DE COL.LABORACIÓ: IMPORT MÀXIM ANUAL </t>
  </si>
  <si>
    <t>PAS FUNCIONARI</t>
  </si>
  <si>
    <t>PAS LABORAL</t>
  </si>
  <si>
    <t>Grup 1</t>
  </si>
  <si>
    <t>Grup 2</t>
  </si>
  <si>
    <t>subgrup C1</t>
  </si>
  <si>
    <t>Grup 3</t>
  </si>
  <si>
    <t>subgrup C2</t>
  </si>
  <si>
    <t>Grup 4</t>
  </si>
  <si>
    <t>ABRIL A JUNY 19</t>
  </si>
  <si>
    <t xml:space="preserve">ROBA DE TREBALL PAS LABORAL </t>
  </si>
  <si>
    <t>CATEGORIA 
(segons Annex 1 de l'acord de 3 de març de 2010)</t>
  </si>
  <si>
    <t>IMPORT
(Anual - 37,5 h/set)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</si>
  <si>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</si>
  <si>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</si>
  <si>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</si>
  <si>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</si>
  <si>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</si>
  <si>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</si>
  <si>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</si>
  <si>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</si>
  <si>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</t>
  </si>
  <si>
    <t>1.7</t>
  </si>
  <si>
    <t>IMPORT
(Anual - 37,5h/set)</t>
  </si>
  <si>
    <t xml:space="preserve">ROBA DE TREBALL PAS LABORAL FINANÇAMENT ESPECÍFIC (PERSONAL DE SUPORT A LA RECERCA) </t>
  </si>
  <si>
    <t>IMPORT
(Anual - 37,5 h/s)</t>
  </si>
  <si>
    <r>
      <t xml:space="preserve">PLUS CAMPUS PAS LABORAL FINANÇAMENT ESPECÍFIC (PERSONAL DE SUPORT A LA RECERCA) - </t>
    </r>
    <r>
      <rPr>
        <sz val="11"/>
        <color theme="1"/>
        <rFont val="Calibri"/>
        <family val="2"/>
        <scheme val="minor"/>
      </rPr>
      <t>Meritat l'exercici 2018</t>
    </r>
  </si>
  <si>
    <r>
      <t xml:space="preserve">PLUS CAMPUS PAS LABORAL - </t>
    </r>
    <r>
      <rPr>
        <sz val="11"/>
        <color theme="1"/>
        <rFont val="Calibri"/>
        <family val="2"/>
        <scheme val="minor"/>
      </rPr>
      <t>Meritat l'exercici 2018</t>
    </r>
  </si>
  <si>
    <t>TOTAL ANUAL
GENER A JUNY19</t>
  </si>
  <si>
    <t>TOTAL ANUAL
 JULIOL-DESEMBRE19</t>
  </si>
  <si>
    <t>GENER A MARÇ19</t>
  </si>
  <si>
    <t xml:space="preserve"> </t>
  </si>
  <si>
    <t>HORES</t>
  </si>
  <si>
    <t>RETIRBUCIÓ ANUAL BRUTA</t>
  </si>
  <si>
    <t>IMPORT 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</si>
</sst>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</patternFill>
    </fill>
    <fill>
      <patternFill patternType="solid">
        <fgColor rgb="FFE4CEA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</cellStyleXfs>
  <cellXfs count="11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0" xfId="0" applyBorder="1"/>
    <xf numFmtId="165" fontId="0" fillId="0" borderId="0" xfId="0" applyNumberFormat="1" applyBorder="1"/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0" xfId="0"/>
    <xf numFmtId="0" fontId="0" fillId="4" borderId="0" xfId="0" applyFill="1"/>
    <xf numFmtId="0" fontId="0" fillId="5" borderId="0" xfId="0" applyFill="1"/>
    <xf numFmtId="0" fontId="0" fillId="0" borderId="0" xfId="0" applyFill="1"/>
    <xf numFmtId="4" fontId="0" fillId="0" borderId="0" xfId="0" applyNumberFormat="1" applyFill="1" applyBorder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14" xfId="0" applyBorder="1"/>
    <xf numFmtId="0" fontId="0" fillId="0" borderId="16" xfId="0" applyBorder="1"/>
    <xf numFmtId="165" fontId="0" fillId="0" borderId="0" xfId="0" applyNumberFormat="1"/>
    <xf numFmtId="0" fontId="0" fillId="0" borderId="4" xfId="0" applyFill="1" applyBorder="1"/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4" fontId="7" fillId="0" borderId="0" xfId="0" applyNumberFormat="1" applyFont="1"/>
    <xf numFmtId="0" fontId="1" fillId="8" borderId="12" xfId="0" applyFont="1" applyFill="1" applyBorder="1" applyAlignment="1">
      <alignment horizontal="center"/>
    </xf>
    <xf numFmtId="0" fontId="0" fillId="0" borderId="7" xfId="0" applyFill="1" applyBorder="1"/>
    <xf numFmtId="0" fontId="1" fillId="4" borderId="27" xfId="0" applyFont="1" applyFill="1" applyBorder="1"/>
    <xf numFmtId="0" fontId="1" fillId="9" borderId="27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8" borderId="20" xfId="0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8" borderId="18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3" fillId="2" borderId="7" xfId="0" applyNumberFormat="1" applyFont="1" applyFill="1" applyBorder="1" applyAlignment="1">
      <alignment horizontal="right" vertical="center"/>
    </xf>
    <xf numFmtId="165" fontId="7" fillId="2" borderId="8" xfId="0" applyNumberFormat="1" applyFont="1" applyFill="1" applyBorder="1"/>
    <xf numFmtId="165" fontId="7" fillId="2" borderId="5" xfId="0" applyNumberFormat="1" applyFont="1" applyFill="1" applyBorder="1"/>
    <xf numFmtId="165" fontId="7" fillId="2" borderId="4" xfId="0" applyNumberFormat="1" applyFont="1" applyFill="1" applyBorder="1"/>
    <xf numFmtId="0" fontId="10" fillId="0" borderId="0" xfId="6" applyFont="1" applyFill="1" applyAlignment="1">
      <alignment horizontal="center"/>
    </xf>
    <xf numFmtId="0" fontId="0" fillId="0" borderId="12" xfId="0" applyBorder="1"/>
    <xf numFmtId="165" fontId="7" fillId="0" borderId="6" xfId="0" applyNumberFormat="1" applyFont="1" applyBorder="1"/>
    <xf numFmtId="165" fontId="7" fillId="0" borderId="9" xfId="0" applyNumberFormat="1" applyFont="1" applyBorder="1"/>
    <xf numFmtId="165" fontId="11" fillId="3" borderId="5" xfId="0" applyNumberFormat="1" applyFont="1" applyFill="1" applyBorder="1"/>
    <xf numFmtId="165" fontId="11" fillId="3" borderId="8" xfId="0" applyNumberFormat="1" applyFont="1" applyFill="1" applyBorder="1"/>
    <xf numFmtId="165" fontId="7" fillId="6" borderId="6" xfId="0" applyNumberFormat="1" applyFont="1" applyFill="1" applyBorder="1"/>
    <xf numFmtId="165" fontId="7" fillId="6" borderId="9" xfId="0" applyNumberFormat="1" applyFont="1" applyFill="1" applyBorder="1"/>
    <xf numFmtId="165" fontId="11" fillId="11" borderId="19" xfId="0" applyNumberFormat="1" applyFont="1" applyFill="1" applyBorder="1"/>
    <xf numFmtId="165" fontId="7" fillId="0" borderId="6" xfId="0" applyNumberFormat="1" applyFont="1" applyFill="1" applyBorder="1"/>
    <xf numFmtId="165" fontId="7" fillId="0" borderId="9" xfId="0" applyNumberFormat="1" applyFont="1" applyFill="1" applyBorder="1"/>
    <xf numFmtId="0" fontId="1" fillId="8" borderId="18" xfId="0" applyFont="1" applyFill="1" applyBorder="1" applyAlignment="1">
      <alignment horizontal="center" vertical="center"/>
    </xf>
    <xf numFmtId="165" fontId="7" fillId="0" borderId="5" xfId="0" applyNumberFormat="1" applyFont="1" applyFill="1" applyBorder="1"/>
    <xf numFmtId="165" fontId="7" fillId="0" borderId="8" xfId="0" applyNumberFormat="1" applyFont="1" applyFill="1" applyBorder="1"/>
    <xf numFmtId="0" fontId="1" fillId="0" borderId="27" xfId="0" applyFont="1" applyBorder="1"/>
    <xf numFmtId="165" fontId="0" fillId="0" borderId="18" xfId="0" applyNumberFormat="1" applyFont="1" applyBorder="1"/>
    <xf numFmtId="165" fontId="0" fillId="0" borderId="26" xfId="0" applyNumberFormat="1" applyFont="1" applyBorder="1"/>
    <xf numFmtId="165" fontId="0" fillId="0" borderId="19" xfId="0" applyNumberFormat="1" applyFont="1" applyBorder="1"/>
    <xf numFmtId="0" fontId="1" fillId="9" borderId="22" xfId="0" applyFont="1" applyFill="1" applyBorder="1" applyAlignment="1">
      <alignment horizontal="center"/>
    </xf>
    <xf numFmtId="165" fontId="0" fillId="0" borderId="11" xfId="0" applyNumberFormat="1" applyBorder="1"/>
    <xf numFmtId="165" fontId="0" fillId="0" borderId="4" xfId="0" applyNumberFormat="1" applyBorder="1"/>
    <xf numFmtId="165" fontId="0" fillId="0" borderId="7" xfId="0" applyNumberFormat="1" applyBorder="1"/>
    <xf numFmtId="165" fontId="0" fillId="0" borderId="29" xfId="0" applyNumberFormat="1" applyBorder="1"/>
    <xf numFmtId="165" fontId="0" fillId="0" borderId="20" xfId="0" applyNumberFormat="1" applyBorder="1"/>
    <xf numFmtId="165" fontId="0" fillId="0" borderId="21" xfId="0" applyNumberFormat="1" applyBorder="1"/>
    <xf numFmtId="165" fontId="7" fillId="0" borderId="0" xfId="0" applyNumberFormat="1" applyFont="1" applyFill="1" applyBorder="1"/>
    <xf numFmtId="0" fontId="8" fillId="0" borderId="0" xfId="5"/>
    <xf numFmtId="0" fontId="5" fillId="0" borderId="0" xfId="0" applyFont="1" applyBorder="1"/>
    <xf numFmtId="0" fontId="8" fillId="8" borderId="22" xfId="5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0" fillId="0" borderId="11" xfId="0" applyBorder="1"/>
    <xf numFmtId="44" fontId="0" fillId="0" borderId="10" xfId="0" applyNumberFormat="1" applyBorder="1"/>
    <xf numFmtId="44" fontId="0" fillId="0" borderId="6" xfId="0" applyNumberFormat="1" applyBorder="1"/>
    <xf numFmtId="44" fontId="0" fillId="0" borderId="9" xfId="0" applyNumberFormat="1" applyBorder="1"/>
    <xf numFmtId="44" fontId="0" fillId="0" borderId="0" xfId="0" applyNumberFormat="1" applyBorder="1"/>
    <xf numFmtId="44" fontId="0" fillId="0" borderId="3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27" xfId="0" applyNumberFormat="1" applyBorder="1" applyAlignment="1">
      <alignment horizontal="center" vertical="center"/>
    </xf>
    <xf numFmtId="0" fontId="1" fillId="10" borderId="18" xfId="0" applyFont="1" applyFill="1" applyBorder="1" applyAlignment="1">
      <alignment horizontal="center"/>
    </xf>
    <xf numFmtId="165" fontId="7" fillId="0" borderId="26" xfId="0" applyNumberFormat="1" applyFont="1" applyBorder="1"/>
    <xf numFmtId="165" fontId="7" fillId="0" borderId="19" xfId="0" applyNumberFormat="1" applyFont="1" applyBorder="1"/>
    <xf numFmtId="0" fontId="0" fillId="8" borderId="25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165" fontId="7" fillId="0" borderId="11" xfId="0" applyNumberFormat="1" applyFont="1" applyBorder="1"/>
    <xf numFmtId="165" fontId="7" fillId="0" borderId="4" xfId="0" applyNumberFormat="1" applyFont="1" applyBorder="1"/>
    <xf numFmtId="165" fontId="7" fillId="0" borderId="7" xfId="0" applyNumberFormat="1" applyFont="1" applyBorder="1"/>
    <xf numFmtId="165" fontId="7" fillId="0" borderId="10" xfId="0" applyNumberFormat="1" applyFont="1" applyBorder="1"/>
    <xf numFmtId="0" fontId="1" fillId="10" borderId="3" xfId="0" applyFont="1" applyFill="1" applyBorder="1" applyAlignment="1">
      <alignment horizont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/>
    </xf>
    <xf numFmtId="165" fontId="7" fillId="0" borderId="15" xfId="0" applyNumberFormat="1" applyFont="1" applyFill="1" applyBorder="1"/>
    <xf numFmtId="165" fontId="7" fillId="0" borderId="17" xfId="0" applyNumberFormat="1" applyFont="1" applyFill="1" applyBorder="1"/>
    <xf numFmtId="0" fontId="0" fillId="0" borderId="26" xfId="0" applyBorder="1"/>
    <xf numFmtId="0" fontId="0" fillId="0" borderId="19" xfId="0" applyBorder="1"/>
    <xf numFmtId="165" fontId="0" fillId="0" borderId="0" xfId="0" applyNumberFormat="1" applyFill="1" applyAlignment="1"/>
    <xf numFmtId="0" fontId="10" fillId="7" borderId="0" xfId="6" applyFont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right"/>
    </xf>
    <xf numFmtId="0" fontId="1" fillId="9" borderId="24" xfId="0" applyFont="1" applyFill="1" applyBorder="1" applyAlignment="1">
      <alignment horizontal="right"/>
    </xf>
    <xf numFmtId="0" fontId="1" fillId="9" borderId="23" xfId="0" applyFont="1" applyFill="1" applyBorder="1" applyAlignment="1">
      <alignment horizontal="center"/>
    </xf>
    <xf numFmtId="0" fontId="1" fillId="8" borderId="18" xfId="0" applyNumberFormat="1" applyFont="1" applyFill="1" applyBorder="1" applyAlignment="1">
      <alignment horizontal="center" vertical="center" wrapText="1"/>
    </xf>
    <xf numFmtId="165" fontId="11" fillId="12" borderId="19" xfId="0" applyNumberFormat="1" applyFont="1" applyFill="1" applyBorder="1"/>
    <xf numFmtId="165" fontId="11" fillId="13" borderId="19" xfId="0" applyNumberFormat="1" applyFont="1" applyFill="1" applyBorder="1"/>
  </cellXfs>
  <cellStyles count="7">
    <cellStyle name="Èmfasi3" xfId="6" builtinId="37"/>
    <cellStyle name="Enllaç" xfId="5" builtinId="8"/>
    <cellStyle name="Euro" xfId="2"/>
    <cellStyle name="Euro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colors>
    <mruColors>
      <color rgb="FFE4C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ab.cat/doc/normativa-uab-indumentaria" TargetMode="External"/><Relationship Id="rId1" Type="http://schemas.openxmlformats.org/officeDocument/2006/relationships/hyperlink" Target="https://www.uab.cat/doc/normativa-uab-indumenta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14"/>
  <sheetViews>
    <sheetView showGridLines="0" tabSelected="1" zoomScale="70" zoomScaleNormal="70" workbookViewId="0">
      <selection activeCell="L18" sqref="L18"/>
    </sheetView>
  </sheetViews>
  <sheetFormatPr defaultColWidth="11.42578125" defaultRowHeight="15"/>
  <cols>
    <col min="1" max="1" width="31.85546875" style="7" customWidth="1"/>
    <col min="2" max="2" width="16.7109375" style="7" customWidth="1"/>
    <col min="3" max="3" width="18.5703125" style="7" customWidth="1"/>
    <col min="4" max="4" width="21.5703125" style="7" customWidth="1"/>
    <col min="5" max="5" width="22" style="7" customWidth="1"/>
    <col min="6" max="6" width="19.85546875" style="7" customWidth="1"/>
    <col min="7" max="7" width="17.85546875" style="7" customWidth="1"/>
    <col min="8" max="8" width="19.28515625" style="7" customWidth="1"/>
    <col min="9" max="9" width="19.42578125" style="7" customWidth="1"/>
    <col min="10" max="10" width="15.42578125" style="7" customWidth="1"/>
    <col min="11" max="11" width="17" style="7" customWidth="1"/>
    <col min="12" max="12" width="17.42578125" style="7" customWidth="1"/>
    <col min="13" max="13" width="13.42578125" style="7" customWidth="1"/>
    <col min="14" max="14" width="18.28515625" style="7" customWidth="1"/>
    <col min="15" max="15" width="15.5703125" style="7" customWidth="1"/>
    <col min="16" max="16" width="17" style="10" bestFit="1" customWidth="1"/>
    <col min="17" max="17" width="15.7109375" style="7" customWidth="1"/>
    <col min="18" max="16384" width="11.42578125" style="7"/>
  </cols>
  <sheetData>
    <row r="1" spans="1:17">
      <c r="B1" s="13"/>
      <c r="C1" s="4"/>
      <c r="D1" s="4"/>
    </row>
    <row r="2" spans="1:17" ht="21">
      <c r="A2" s="104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7" ht="18.75">
      <c r="A3" s="6"/>
    </row>
    <row r="4" spans="1:17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7">
      <c r="A5" s="5"/>
    </row>
    <row r="6" spans="1:17" ht="15.75" thickBot="1">
      <c r="O6" s="40"/>
      <c r="P6" s="11"/>
      <c r="Q6" s="12"/>
    </row>
    <row r="7" spans="1:17" ht="30">
      <c r="A7" s="33" t="s">
        <v>4</v>
      </c>
      <c r="B7" s="21" t="s">
        <v>0</v>
      </c>
      <c r="C7" s="23" t="s">
        <v>14</v>
      </c>
      <c r="D7" s="23" t="s">
        <v>15</v>
      </c>
      <c r="E7" s="23" t="s">
        <v>17</v>
      </c>
      <c r="F7" s="22" t="s">
        <v>5</v>
      </c>
      <c r="G7" s="24" t="s">
        <v>1</v>
      </c>
      <c r="H7" s="56" t="s">
        <v>2</v>
      </c>
      <c r="I7" s="112" t="s">
        <v>70</v>
      </c>
      <c r="J7" s="56" t="s">
        <v>68</v>
      </c>
      <c r="K7" s="112" t="s">
        <v>69</v>
      </c>
      <c r="P7" s="7"/>
    </row>
    <row r="8" spans="1:17" ht="15.75" thickBot="1">
      <c r="A8" s="34" t="s">
        <v>20</v>
      </c>
      <c r="B8" s="41">
        <v>2254.1</v>
      </c>
      <c r="C8" s="42">
        <v>156.70999999999998</v>
      </c>
      <c r="D8" s="42">
        <v>15.88</v>
      </c>
      <c r="E8" s="42">
        <v>6.44</v>
      </c>
      <c r="F8" s="50">
        <f t="shared" ref="F8" si="0">B8+C8+D8+E8</f>
        <v>2433.13</v>
      </c>
      <c r="G8" s="52">
        <v>2254.1</v>
      </c>
      <c r="H8" s="53">
        <f>(F8*12)+(G8*2)</f>
        <v>33705.760000000002</v>
      </c>
      <c r="I8" s="53">
        <f>H8/37.5</f>
        <v>898.82026666666673</v>
      </c>
      <c r="J8" s="113"/>
      <c r="K8" s="114">
        <f>I8*J8</f>
        <v>0</v>
      </c>
      <c r="P8" s="7"/>
    </row>
    <row r="9" spans="1:17">
      <c r="B9" s="3"/>
      <c r="I9" s="27"/>
      <c r="J9" s="10"/>
      <c r="P9" s="7"/>
    </row>
    <row r="10" spans="1:17">
      <c r="B10" s="3"/>
      <c r="J10" s="10"/>
      <c r="P10" s="7"/>
    </row>
    <row r="11" spans="1:17">
      <c r="B11" s="3"/>
      <c r="J11" s="10"/>
      <c r="P11" s="7"/>
    </row>
    <row r="12" spans="1:17">
      <c r="A12" s="8" t="s">
        <v>21</v>
      </c>
      <c r="B12" s="8"/>
      <c r="C12" s="8"/>
      <c r="D12" s="8"/>
      <c r="E12" s="8"/>
      <c r="F12" s="8"/>
      <c r="G12" s="8"/>
      <c r="H12" s="8"/>
      <c r="J12" s="10"/>
      <c r="P12" s="7"/>
    </row>
    <row r="13" spans="1:17" s="10" customFormat="1"/>
    <row r="14" spans="1:17">
      <c r="A14" s="10" t="s">
        <v>3</v>
      </c>
      <c r="B14" s="10"/>
      <c r="C14" s="10"/>
      <c r="D14" s="10"/>
      <c r="J14" s="10"/>
      <c r="P14" s="7"/>
    </row>
    <row r="15" spans="1:17" ht="15.75" thickBot="1">
      <c r="A15" s="10"/>
      <c r="B15" s="10"/>
      <c r="C15" s="10"/>
      <c r="D15" s="10"/>
      <c r="J15" s="10"/>
      <c r="P15" s="7"/>
    </row>
    <row r="16" spans="1:17" ht="30">
      <c r="A16" s="33" t="s">
        <v>4</v>
      </c>
      <c r="B16" s="88" t="s">
        <v>0</v>
      </c>
      <c r="C16" s="89" t="s">
        <v>14</v>
      </c>
      <c r="D16" s="89" t="s">
        <v>15</v>
      </c>
      <c r="E16" s="89" t="s">
        <v>16</v>
      </c>
      <c r="F16" s="90" t="s">
        <v>5</v>
      </c>
      <c r="G16" s="91" t="s">
        <v>1</v>
      </c>
      <c r="H16" s="56" t="s">
        <v>2</v>
      </c>
      <c r="I16" s="112" t="s">
        <v>70</v>
      </c>
      <c r="J16" s="56" t="s">
        <v>68</v>
      </c>
      <c r="K16" s="112" t="s">
        <v>69</v>
      </c>
      <c r="L16" s="3"/>
      <c r="P16" s="7"/>
    </row>
    <row r="17" spans="1:16" ht="15.75" thickBot="1">
      <c r="A17" s="34" t="s">
        <v>18</v>
      </c>
      <c r="B17" s="44">
        <v>1962.24</v>
      </c>
      <c r="C17" s="43">
        <v>438.17</v>
      </c>
      <c r="D17" s="43">
        <v>15.88</v>
      </c>
      <c r="E17" s="43">
        <v>6.44</v>
      </c>
      <c r="F17" s="49">
        <f t="shared" ref="F17:F18" si="1">B17+C17+D17+E17</f>
        <v>2422.73</v>
      </c>
      <c r="G17" s="51">
        <v>1962.24</v>
      </c>
      <c r="H17" s="53">
        <f t="shared" ref="H17:H18" si="2">(F17*12)+(G17*2)</f>
        <v>32997.240000000005</v>
      </c>
      <c r="I17" s="53">
        <f t="shared" ref="I17:I18" si="3">H17/37.5</f>
        <v>879.92640000000017</v>
      </c>
      <c r="J17" s="113"/>
      <c r="K17" s="114">
        <f t="shared" ref="K17:K18" si="4">I17*J17</f>
        <v>0</v>
      </c>
      <c r="L17" s="3"/>
      <c r="P17" s="7"/>
    </row>
    <row r="18" spans="1:16" ht="15.75" thickBot="1">
      <c r="A18" s="34" t="s">
        <v>19</v>
      </c>
      <c r="B18" s="44">
        <v>1962.24</v>
      </c>
      <c r="C18" s="43">
        <v>272.77999999999997</v>
      </c>
      <c r="D18" s="43">
        <v>15.88</v>
      </c>
      <c r="E18" s="43">
        <v>6.44</v>
      </c>
      <c r="F18" s="49">
        <f t="shared" si="1"/>
        <v>2257.34</v>
      </c>
      <c r="G18" s="51">
        <v>1962.24</v>
      </c>
      <c r="H18" s="53">
        <f t="shared" si="2"/>
        <v>31012.560000000001</v>
      </c>
      <c r="I18" s="53">
        <f t="shared" si="3"/>
        <v>827.00160000000005</v>
      </c>
      <c r="J18" s="113"/>
      <c r="K18" s="114">
        <f t="shared" si="4"/>
        <v>0</v>
      </c>
      <c r="L18" s="3"/>
      <c r="P18" s="7"/>
    </row>
    <row r="19" spans="1:16" s="9" customFormat="1">
      <c r="J19" s="103"/>
      <c r="K19" s="103"/>
    </row>
    <row r="20" spans="1:16" s="9" customFormat="1" ht="14.25" customHeight="1">
      <c r="J20" s="103"/>
      <c r="K20" s="103"/>
    </row>
    <row r="21" spans="1:16">
      <c r="A21" s="8" t="s">
        <v>22</v>
      </c>
      <c r="B21" s="8"/>
      <c r="C21" s="8"/>
      <c r="D21" s="8"/>
      <c r="E21" s="8"/>
      <c r="F21" s="8"/>
      <c r="G21" s="8"/>
      <c r="H21" s="8"/>
      <c r="J21" s="103"/>
      <c r="K21" s="103"/>
      <c r="P21" s="7"/>
    </row>
    <row r="22" spans="1:16" ht="14.25" customHeight="1">
      <c r="A22" s="6"/>
      <c r="B22" s="3"/>
      <c r="J22" s="103"/>
      <c r="K22" s="103"/>
      <c r="P22" s="7"/>
    </row>
    <row r="23" spans="1:16" ht="15" customHeight="1">
      <c r="A23" s="10"/>
      <c r="B23" s="3"/>
      <c r="J23" s="103"/>
      <c r="K23" s="103"/>
      <c r="P23" s="7"/>
    </row>
    <row r="24" spans="1:16" ht="16.5" customHeight="1">
      <c r="A24" s="10" t="s">
        <v>3</v>
      </c>
      <c r="B24" s="3"/>
      <c r="J24" s="103"/>
      <c r="K24" s="103"/>
      <c r="P24" s="7"/>
    </row>
    <row r="25" spans="1:16" ht="16.5" customHeight="1" thickBot="1">
      <c r="A25" s="10"/>
      <c r="B25" s="3"/>
      <c r="J25" s="103"/>
      <c r="K25" s="103"/>
      <c r="P25" s="7"/>
    </row>
    <row r="26" spans="1:16" ht="30">
      <c r="A26" s="33" t="s">
        <v>4</v>
      </c>
      <c r="B26" s="21" t="s">
        <v>0</v>
      </c>
      <c r="C26" s="23" t="s">
        <v>14</v>
      </c>
      <c r="D26" s="23" t="s">
        <v>15</v>
      </c>
      <c r="E26" s="23" t="s">
        <v>16</v>
      </c>
      <c r="F26" s="22" t="s">
        <v>5</v>
      </c>
      <c r="G26" s="24" t="s">
        <v>1</v>
      </c>
      <c r="H26" s="56" t="s">
        <v>2</v>
      </c>
      <c r="I26" s="112" t="s">
        <v>70</v>
      </c>
      <c r="J26" s="56" t="s">
        <v>68</v>
      </c>
      <c r="K26" s="112" t="s">
        <v>69</v>
      </c>
      <c r="P26" s="7"/>
    </row>
    <row r="27" spans="1:16" ht="15.75" thickBot="1">
      <c r="A27" s="37" t="s">
        <v>18</v>
      </c>
      <c r="B27" s="44">
        <v>1717.04</v>
      </c>
      <c r="C27" s="43">
        <v>438.17</v>
      </c>
      <c r="D27" s="43">
        <v>15.88</v>
      </c>
      <c r="E27" s="43">
        <v>6.44</v>
      </c>
      <c r="F27" s="49">
        <f t="shared" ref="F27:F28" si="5">B27+C27+D27+E27</f>
        <v>2177.5300000000002</v>
      </c>
      <c r="G27" s="51">
        <v>1717.04</v>
      </c>
      <c r="H27" s="53">
        <f t="shared" ref="H27:H28" si="6">(F27*12)+(G27*2)</f>
        <v>29564.440000000002</v>
      </c>
      <c r="I27" s="53">
        <f t="shared" ref="I27:I28" si="7">H27/37.5</f>
        <v>788.38506666666672</v>
      </c>
      <c r="J27" s="113"/>
      <c r="K27" s="114">
        <f t="shared" ref="K27:K28" si="8">I27*J27</f>
        <v>0</v>
      </c>
      <c r="L27" s="3"/>
      <c r="P27" s="7"/>
    </row>
    <row r="28" spans="1:16" ht="15.75" thickBot="1">
      <c r="A28" s="37" t="s">
        <v>67</v>
      </c>
      <c r="B28" s="44">
        <v>1717.04</v>
      </c>
      <c r="C28" s="43">
        <v>272.77999999999997</v>
      </c>
      <c r="D28" s="43">
        <v>15.88</v>
      </c>
      <c r="E28" s="43">
        <v>6.44</v>
      </c>
      <c r="F28" s="49">
        <f t="shared" si="5"/>
        <v>2012.14</v>
      </c>
      <c r="G28" s="51">
        <v>1717.04</v>
      </c>
      <c r="H28" s="53">
        <f t="shared" si="6"/>
        <v>27579.760000000002</v>
      </c>
      <c r="I28" s="53">
        <f t="shared" si="7"/>
        <v>735.46026666666671</v>
      </c>
      <c r="J28" s="113"/>
      <c r="K28" s="114">
        <f t="shared" si="8"/>
        <v>0</v>
      </c>
      <c r="L28" s="3"/>
      <c r="P28" s="7"/>
    </row>
    <row r="29" spans="1:16">
      <c r="H29" s="3"/>
    </row>
    <row r="30" spans="1:16" ht="18.75">
      <c r="A30" s="6" t="s">
        <v>23</v>
      </c>
      <c r="H30" s="3"/>
    </row>
    <row r="31" spans="1:16" ht="15.75" thickBot="1">
      <c r="H31" s="3"/>
    </row>
    <row r="32" spans="1:16" ht="15.75" thickBot="1">
      <c r="C32" s="36" t="s">
        <v>24</v>
      </c>
      <c r="D32" s="39" t="s">
        <v>25</v>
      </c>
    </row>
    <row r="33" spans="1:8">
      <c r="B33" s="26" t="s">
        <v>26</v>
      </c>
      <c r="C33" s="25" t="s">
        <v>27</v>
      </c>
      <c r="D33" s="85" t="s">
        <v>27</v>
      </c>
    </row>
    <row r="34" spans="1:8">
      <c r="B34" s="20" t="s">
        <v>28</v>
      </c>
      <c r="C34" s="47">
        <v>58.91</v>
      </c>
      <c r="D34" s="86">
        <v>59.04</v>
      </c>
      <c r="E34" s="27"/>
    </row>
    <row r="35" spans="1:8">
      <c r="B35" s="20" t="s">
        <v>29</v>
      </c>
      <c r="C35" s="47">
        <v>49.27</v>
      </c>
      <c r="D35" s="86">
        <v>49.39</v>
      </c>
      <c r="E35" s="27"/>
    </row>
    <row r="36" spans="1:8">
      <c r="B36" s="20" t="s">
        <v>30</v>
      </c>
      <c r="C36" s="47">
        <v>49.27</v>
      </c>
      <c r="D36" s="86">
        <v>49.39</v>
      </c>
      <c r="E36" s="27"/>
    </row>
    <row r="37" spans="1:8" ht="15.75" thickBot="1">
      <c r="B37" s="29" t="s">
        <v>31</v>
      </c>
      <c r="C37" s="48">
        <v>49.27</v>
      </c>
      <c r="D37" s="87">
        <v>49.39</v>
      </c>
      <c r="E37" s="27"/>
    </row>
    <row r="38" spans="1:8">
      <c r="B38" s="10"/>
      <c r="C38" s="10"/>
    </row>
    <row r="40" spans="1:8">
      <c r="B40" s="16"/>
      <c r="C40" s="4"/>
      <c r="D40" s="4"/>
    </row>
    <row r="41" spans="1:8">
      <c r="B41" s="16"/>
      <c r="C41" s="4"/>
      <c r="D41" s="4"/>
    </row>
    <row r="42" spans="1:8" ht="18.75">
      <c r="A42" s="6" t="s">
        <v>32</v>
      </c>
    </row>
    <row r="43" spans="1:8" ht="15.75" thickBot="1"/>
    <row r="44" spans="1:8" ht="15.75" thickBot="1">
      <c r="C44" s="105" t="s">
        <v>66</v>
      </c>
      <c r="D44" s="106"/>
      <c r="E44" s="105" t="s">
        <v>45</v>
      </c>
      <c r="F44" s="111"/>
      <c r="G44" s="107" t="s">
        <v>13</v>
      </c>
      <c r="H44" s="108"/>
    </row>
    <row r="45" spans="1:8" ht="15.75" thickBot="1">
      <c r="B45" s="109" t="s">
        <v>9</v>
      </c>
      <c r="C45" s="110"/>
      <c r="D45" s="31" t="s">
        <v>10</v>
      </c>
      <c r="E45" s="31" t="s">
        <v>9</v>
      </c>
      <c r="F45" s="63" t="s">
        <v>10</v>
      </c>
      <c r="G45" s="30" t="s">
        <v>9</v>
      </c>
      <c r="H45" s="32" t="s">
        <v>10</v>
      </c>
    </row>
    <row r="46" spans="1:8">
      <c r="B46" s="14" t="s">
        <v>28</v>
      </c>
      <c r="C46" s="57">
        <v>12.25</v>
      </c>
      <c r="D46" s="54">
        <v>28.72</v>
      </c>
      <c r="E46" s="64">
        <v>20.85</v>
      </c>
      <c r="F46" s="67">
        <v>31.27</v>
      </c>
      <c r="G46" s="92">
        <v>20.9</v>
      </c>
      <c r="H46" s="95">
        <v>31.35</v>
      </c>
    </row>
    <row r="47" spans="1:8">
      <c r="B47" s="14" t="s">
        <v>29</v>
      </c>
      <c r="C47" s="57">
        <v>10.97</v>
      </c>
      <c r="D47" s="54">
        <v>25.21</v>
      </c>
      <c r="E47" s="65">
        <v>19.100000000000001</v>
      </c>
      <c r="F47" s="68">
        <v>28.65</v>
      </c>
      <c r="G47" s="93">
        <v>19.149999999999999</v>
      </c>
      <c r="H47" s="47">
        <v>28.72</v>
      </c>
    </row>
    <row r="48" spans="1:8">
      <c r="B48" s="14" t="s">
        <v>30</v>
      </c>
      <c r="C48" s="57">
        <v>9.67</v>
      </c>
      <c r="D48" s="54">
        <v>21.82</v>
      </c>
      <c r="E48" s="65">
        <v>16.43</v>
      </c>
      <c r="F48" s="68">
        <v>24.65</v>
      </c>
      <c r="G48" s="93">
        <v>16.47</v>
      </c>
      <c r="H48" s="47">
        <v>24.71</v>
      </c>
    </row>
    <row r="49" spans="1:8" ht="15.75" thickBot="1">
      <c r="B49" s="15" t="s">
        <v>31</v>
      </c>
      <c r="C49" s="58">
        <v>8.07</v>
      </c>
      <c r="D49" s="55">
        <v>18.41</v>
      </c>
      <c r="E49" s="66">
        <v>13.94</v>
      </c>
      <c r="F49" s="69">
        <v>20.9</v>
      </c>
      <c r="G49" s="94">
        <v>13.98</v>
      </c>
      <c r="H49" s="48">
        <v>20.96</v>
      </c>
    </row>
    <row r="50" spans="1:8">
      <c r="B50" s="13"/>
      <c r="C50" s="70"/>
      <c r="D50" s="70"/>
      <c r="E50" s="4"/>
      <c r="F50" s="4"/>
      <c r="G50" s="4"/>
      <c r="H50" s="4"/>
    </row>
    <row r="53" spans="1:8" ht="18.75">
      <c r="A53" s="6" t="s">
        <v>46</v>
      </c>
      <c r="B53" s="71"/>
      <c r="C53" s="6"/>
    </row>
    <row r="54" spans="1:8" ht="19.5" thickBot="1">
      <c r="A54" s="6"/>
    </row>
    <row r="55" spans="1:8" ht="60.75" thickBot="1">
      <c r="A55" s="72"/>
      <c r="B55" s="73" t="s">
        <v>47</v>
      </c>
      <c r="C55" s="74" t="s">
        <v>48</v>
      </c>
    </row>
    <row r="56" spans="1:8" ht="18.75">
      <c r="A56" s="72"/>
      <c r="B56" s="75" t="s">
        <v>49</v>
      </c>
      <c r="C56" s="76">
        <v>525</v>
      </c>
    </row>
    <row r="57" spans="1:8" ht="18.75">
      <c r="A57" s="72"/>
      <c r="B57" s="75" t="s">
        <v>50</v>
      </c>
      <c r="C57" s="76">
        <v>425</v>
      </c>
    </row>
    <row r="58" spans="1:8" ht="18.75">
      <c r="A58" s="72"/>
      <c r="B58" s="1" t="s">
        <v>51</v>
      </c>
      <c r="C58" s="77">
        <v>220</v>
      </c>
    </row>
    <row r="59" spans="1:8" ht="18.75">
      <c r="A59" s="72"/>
      <c r="B59" s="1" t="s">
        <v>52</v>
      </c>
      <c r="C59" s="77">
        <v>120</v>
      </c>
    </row>
    <row r="60" spans="1:8" ht="18.75">
      <c r="A60" s="72"/>
      <c r="B60" s="1" t="s">
        <v>53</v>
      </c>
      <c r="C60" s="77">
        <v>220</v>
      </c>
    </row>
    <row r="61" spans="1:8" ht="18.75">
      <c r="A61" s="72"/>
      <c r="B61" s="1" t="s">
        <v>54</v>
      </c>
      <c r="C61" s="77">
        <v>120</v>
      </c>
    </row>
    <row r="62" spans="1:8" ht="18.75">
      <c r="A62" s="72"/>
      <c r="B62" s="1" t="s">
        <v>55</v>
      </c>
      <c r="C62" s="77">
        <v>160</v>
      </c>
    </row>
    <row r="63" spans="1:8" ht="18.75">
      <c r="A63" s="72"/>
      <c r="B63" s="1" t="s">
        <v>56</v>
      </c>
      <c r="C63" s="77">
        <v>50</v>
      </c>
    </row>
    <row r="64" spans="1:8" ht="18.75">
      <c r="A64" s="72"/>
      <c r="B64" s="1" t="s">
        <v>57</v>
      </c>
      <c r="C64" s="77">
        <v>0</v>
      </c>
    </row>
    <row r="65" spans="1:16" ht="15.75" thickBot="1">
      <c r="A65" s="3"/>
      <c r="B65" s="2" t="s">
        <v>58</v>
      </c>
      <c r="C65" s="78">
        <v>150</v>
      </c>
    </row>
    <row r="66" spans="1:16">
      <c r="A66" s="3"/>
      <c r="B66" s="3"/>
      <c r="C66" s="79"/>
    </row>
    <row r="67" spans="1:16">
      <c r="A67" s="3"/>
      <c r="B67" s="3"/>
      <c r="C67" s="79"/>
    </row>
    <row r="68" spans="1:16" ht="18.75">
      <c r="A68" s="6" t="s">
        <v>63</v>
      </c>
      <c r="B68" s="3"/>
      <c r="C68" s="79"/>
    </row>
    <row r="69" spans="1:16" ht="19.5" thickBot="1">
      <c r="A69" s="6"/>
      <c r="B69" s="3"/>
      <c r="C69" s="79"/>
    </row>
    <row r="70" spans="1:16" ht="15.75" thickBot="1">
      <c r="A70" s="3"/>
      <c r="B70" s="3"/>
      <c r="C70" s="31" t="s">
        <v>6</v>
      </c>
      <c r="D70" s="39" t="s">
        <v>25</v>
      </c>
    </row>
    <row r="71" spans="1:16" ht="45.75" thickBot="1">
      <c r="A71" s="3"/>
      <c r="B71" s="74" t="s">
        <v>59</v>
      </c>
      <c r="C71" s="80">
        <v>387.72</v>
      </c>
      <c r="D71" s="84">
        <v>388.67</v>
      </c>
    </row>
    <row r="72" spans="1:16">
      <c r="A72" s="3"/>
      <c r="B72" s="81"/>
      <c r="C72" s="82"/>
    </row>
    <row r="73" spans="1:16">
      <c r="A73" s="3"/>
      <c r="B73" s="81"/>
      <c r="C73" s="82"/>
    </row>
    <row r="74" spans="1:16" ht="21">
      <c r="A74" s="104" t="s">
        <v>33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</row>
    <row r="76" spans="1:16" ht="18.75">
      <c r="A76" s="6" t="s">
        <v>34</v>
      </c>
      <c r="H76" s="70"/>
      <c r="I76" s="19"/>
    </row>
    <row r="77" spans="1:16" ht="15.75" thickBot="1"/>
    <row r="78" spans="1:16" ht="15.75" thickBot="1">
      <c r="C78" s="31" t="s">
        <v>6</v>
      </c>
      <c r="D78" s="39" t="s">
        <v>25</v>
      </c>
      <c r="H78" s="19"/>
    </row>
    <row r="79" spans="1:16">
      <c r="B79" s="35" t="s">
        <v>26</v>
      </c>
      <c r="C79" s="98" t="s">
        <v>35</v>
      </c>
      <c r="D79" s="38" t="s">
        <v>35</v>
      </c>
      <c r="E79" s="83"/>
      <c r="H79" s="19"/>
    </row>
    <row r="80" spans="1:16">
      <c r="B80" s="101" t="s">
        <v>28</v>
      </c>
      <c r="C80" s="99">
        <f>67.19*1.0225</f>
        <v>68.701774999999998</v>
      </c>
      <c r="D80" s="54">
        <f>(67.19*1.0225)*1.00244</f>
        <v>68.869407330999991</v>
      </c>
      <c r="H80" s="19"/>
    </row>
    <row r="81" spans="1:8">
      <c r="B81" s="101" t="s">
        <v>29</v>
      </c>
      <c r="C81" s="99">
        <f>56.2*1.0225</f>
        <v>57.464500000000001</v>
      </c>
      <c r="D81" s="54">
        <f>(56.2*1.0225)*1.00244</f>
        <v>57.60471338</v>
      </c>
      <c r="H81" s="19"/>
    </row>
    <row r="82" spans="1:8">
      <c r="B82" s="101" t="s">
        <v>30</v>
      </c>
      <c r="C82" s="99">
        <f t="shared" ref="C82:C83" si="9">56.2*1.0225</f>
        <v>57.464500000000001</v>
      </c>
      <c r="D82" s="54">
        <f>(56.2*1.0225)*1.00244</f>
        <v>57.60471338</v>
      </c>
      <c r="H82" s="19"/>
    </row>
    <row r="83" spans="1:8" ht="15.75" thickBot="1">
      <c r="B83" s="102" t="s">
        <v>31</v>
      </c>
      <c r="C83" s="100">
        <f t="shared" si="9"/>
        <v>57.464500000000001</v>
      </c>
      <c r="D83" s="55">
        <f>(56.2*1.0225)*1.00244</f>
        <v>57.60471338</v>
      </c>
    </row>
    <row r="86" spans="1:8" ht="18.75">
      <c r="A86" s="6" t="s">
        <v>60</v>
      </c>
      <c r="B86" s="6"/>
      <c r="C86" s="6"/>
      <c r="D86" s="6"/>
      <c r="E86" s="6"/>
    </row>
    <row r="87" spans="1:8" ht="19.5" thickBot="1">
      <c r="A87" s="6"/>
    </row>
    <row r="88" spans="1:8" ht="60.75" thickBot="1">
      <c r="A88" s="72"/>
      <c r="B88" s="73" t="s">
        <v>47</v>
      </c>
      <c r="C88" s="74" t="s">
        <v>61</v>
      </c>
    </row>
    <row r="89" spans="1:8" ht="18.75">
      <c r="A89" s="72"/>
      <c r="B89" s="75" t="s">
        <v>49</v>
      </c>
      <c r="C89" s="76">
        <v>525</v>
      </c>
    </row>
    <row r="90" spans="1:8" ht="18.75">
      <c r="A90" s="72"/>
      <c r="B90" s="1" t="s">
        <v>50</v>
      </c>
      <c r="C90" s="77">
        <v>425</v>
      </c>
    </row>
    <row r="91" spans="1:8" ht="18.75">
      <c r="A91" s="72"/>
      <c r="B91" s="1" t="s">
        <v>51</v>
      </c>
      <c r="C91" s="77">
        <v>220</v>
      </c>
    </row>
    <row r="92" spans="1:8" ht="18.75">
      <c r="A92" s="72"/>
      <c r="B92" s="1" t="s">
        <v>52</v>
      </c>
      <c r="C92" s="77">
        <v>120</v>
      </c>
    </row>
    <row r="93" spans="1:8" ht="18.75">
      <c r="A93" s="72"/>
      <c r="B93" s="1" t="s">
        <v>53</v>
      </c>
      <c r="C93" s="77">
        <v>220</v>
      </c>
    </row>
    <row r="94" spans="1:8" ht="18.75">
      <c r="A94" s="72"/>
      <c r="B94" s="1" t="s">
        <v>54</v>
      </c>
      <c r="C94" s="77">
        <v>120</v>
      </c>
    </row>
    <row r="95" spans="1:8" ht="18.75">
      <c r="A95" s="72"/>
      <c r="B95" s="1" t="s">
        <v>55</v>
      </c>
      <c r="C95" s="77">
        <v>160</v>
      </c>
    </row>
    <row r="96" spans="1:8" ht="18.75">
      <c r="A96" s="72"/>
      <c r="B96" s="1" t="s">
        <v>56</v>
      </c>
      <c r="C96" s="77">
        <v>50</v>
      </c>
    </row>
    <row r="97" spans="1:16" ht="18.75">
      <c r="A97" s="72"/>
      <c r="B97" s="1" t="s">
        <v>57</v>
      </c>
      <c r="C97" s="77">
        <v>0</v>
      </c>
    </row>
    <row r="98" spans="1:16" ht="15.75" thickBot="1">
      <c r="A98" s="3"/>
      <c r="B98" s="2" t="s">
        <v>58</v>
      </c>
      <c r="C98" s="78">
        <v>150</v>
      </c>
    </row>
    <row r="99" spans="1:16">
      <c r="A99" s="3"/>
      <c r="B99" s="3"/>
      <c r="C99" s="79"/>
    </row>
    <row r="100" spans="1:16">
      <c r="A100" s="3"/>
      <c r="B100" s="3"/>
      <c r="C100" s="79"/>
    </row>
    <row r="101" spans="1:16" ht="18.75">
      <c r="A101" s="6" t="s">
        <v>62</v>
      </c>
      <c r="B101" s="3"/>
      <c r="C101" s="79"/>
    </row>
    <row r="102" spans="1:16" ht="19.5" thickBot="1">
      <c r="A102" s="6"/>
      <c r="B102" s="3"/>
      <c r="C102" s="79"/>
    </row>
    <row r="103" spans="1:16" ht="15.75" thickBot="1">
      <c r="A103" s="3"/>
      <c r="B103" s="3"/>
      <c r="C103" s="31" t="s">
        <v>6</v>
      </c>
      <c r="D103" s="39" t="s">
        <v>25</v>
      </c>
    </row>
    <row r="104" spans="1:16" ht="45.75" thickBot="1">
      <c r="A104" s="3"/>
      <c r="B104" s="74" t="s">
        <v>59</v>
      </c>
      <c r="C104" s="80">
        <v>387.72</v>
      </c>
      <c r="D104" s="84">
        <v>388.67</v>
      </c>
    </row>
    <row r="105" spans="1:16">
      <c r="A105" s="3"/>
      <c r="B105" s="3"/>
      <c r="C105" s="79"/>
    </row>
    <row r="107" spans="1:16" ht="21">
      <c r="A107" s="104" t="s">
        <v>36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</row>
    <row r="108" spans="1:16" s="10" customFormat="1" ht="21.75" thickBo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</row>
    <row r="109" spans="1:16" ht="15.75" thickBot="1">
      <c r="B109" s="59" t="s">
        <v>37</v>
      </c>
      <c r="G109" s="59" t="s">
        <v>38</v>
      </c>
    </row>
    <row r="110" spans="1:16" ht="45.75" thickBot="1">
      <c r="B110" s="97" t="s">
        <v>26</v>
      </c>
      <c r="C110" s="96" t="s">
        <v>64</v>
      </c>
      <c r="D110" s="96" t="s">
        <v>65</v>
      </c>
      <c r="G110" s="28" t="s">
        <v>26</v>
      </c>
      <c r="H110" s="96" t="s">
        <v>64</v>
      </c>
      <c r="I110" s="96" t="s">
        <v>65</v>
      </c>
    </row>
    <row r="111" spans="1:16">
      <c r="B111" s="46" t="s">
        <v>7</v>
      </c>
      <c r="C111" s="60">
        <v>22123.752000000004</v>
      </c>
      <c r="D111" s="60">
        <v>22177.82</v>
      </c>
      <c r="G111" s="46" t="s">
        <v>39</v>
      </c>
      <c r="H111" s="60">
        <v>18560.298000000003</v>
      </c>
      <c r="I111" s="60">
        <v>18605.66</v>
      </c>
    </row>
    <row r="112" spans="1:16">
      <c r="B112" s="17" t="s">
        <v>8</v>
      </c>
      <c r="C112" s="61">
        <v>18716.985000000001</v>
      </c>
      <c r="D112" s="61">
        <v>18762.73</v>
      </c>
      <c r="G112" s="17" t="s">
        <v>40</v>
      </c>
      <c r="H112" s="61">
        <v>15293.424999999999</v>
      </c>
      <c r="I112" s="61">
        <v>15330.81</v>
      </c>
    </row>
    <row r="113" spans="2:9">
      <c r="B113" s="17" t="s">
        <v>41</v>
      </c>
      <c r="C113" s="61">
        <v>12247.951999999999</v>
      </c>
      <c r="D113" s="61">
        <v>12277.88</v>
      </c>
      <c r="G113" s="17" t="s">
        <v>42</v>
      </c>
      <c r="H113" s="61">
        <v>14384.04</v>
      </c>
      <c r="I113" s="61">
        <v>14419.19</v>
      </c>
    </row>
    <row r="114" spans="2:9" ht="15.75" thickBot="1">
      <c r="B114" s="18" t="s">
        <v>43</v>
      </c>
      <c r="C114" s="62">
        <v>9911.6729999999989</v>
      </c>
      <c r="D114" s="62">
        <v>9935.89</v>
      </c>
      <c r="G114" s="18" t="s">
        <v>44</v>
      </c>
      <c r="H114" s="62">
        <v>11417.598000000002</v>
      </c>
      <c r="I114" s="62">
        <v>11445.5</v>
      </c>
    </row>
  </sheetData>
  <mergeCells count="7">
    <mergeCell ref="A107:P107"/>
    <mergeCell ref="C44:D44"/>
    <mergeCell ref="E44:F44"/>
    <mergeCell ref="B45:C45"/>
    <mergeCell ref="A74:P74"/>
    <mergeCell ref="G44:H44"/>
    <mergeCell ref="A2:P2"/>
  </mergeCells>
  <hyperlinks>
    <hyperlink ref="B55" r:id="rId1" display="https://www.uab.cat/doc/normativa-uab-indumentaria"/>
    <hyperlink ref="B88" r:id="rId2" display="https://www.uab.cat/doc/normativa-uab-indumentaria"/>
  </hyperlinks>
  <pageMargins left="0.7" right="0.7" top="0.75" bottom="0.75" header="0.3" footer="0.3"/>
  <pageSetup paperSize="9" scale="44" fitToHeight="0" orientation="landscape" r:id="rId3"/>
  <rowBreaks count="2" manualBreakCount="2">
    <brk id="19" max="15" man="1"/>
    <brk id="28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1E1612AF98EE43B8341E165B87FCA5" ma:contentTypeVersion="2" ma:contentTypeDescription="Crear nuevo documento." ma:contentTypeScope="" ma:versionID="320c374c13ea1a8fb6c3e06350b763c5">
  <xsd:schema xmlns:xsd="http://www.w3.org/2001/XMLSchema" xmlns:xs="http://www.w3.org/2001/XMLSchema" xmlns:p="http://schemas.microsoft.com/office/2006/metadata/properties" xmlns:ns2="2bbad6be-e6d7-47b4-b53d-d9e51b298f16" targetNamespace="http://schemas.microsoft.com/office/2006/metadata/properties" ma:root="true" ma:fieldsID="838c1520370b7cebfabb2aee37fd1034" ns2:_="">
    <xsd:import namespace="2bbad6be-e6d7-47b4-b53d-d9e51b298f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d6be-e6d7-47b4-b53d-d9e51b298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F99BEC-885E-45F8-880C-82BBDB18E7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7A93D6-EEF8-4485-B960-888FA0CF7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ad6be-e6d7-47b4-b53d-d9e51b298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D9443-D426-49DA-9E2C-B7AF2B010C36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bbad6be-e6d7-47b4-b53d-d9e51b298f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 PAS </vt:lpstr>
      <vt:lpstr>' PAS '!Àrea_d'impressió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Renovi</dc:creator>
  <cp:keywords/>
  <dc:description/>
  <cp:lastModifiedBy>Renovi</cp:lastModifiedBy>
  <cp:revision/>
  <cp:lastPrinted>2019-07-17T09:41:29Z</cp:lastPrinted>
  <dcterms:created xsi:type="dcterms:W3CDTF">2017-09-04T06:43:15Z</dcterms:created>
  <dcterms:modified xsi:type="dcterms:W3CDTF">2019-10-22T14:01:44Z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0x010100C91E1612AF98EE43B8341E165B87FCA5</vt:lpwstr>
  </property>
</Properties>
</file>