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2040548\Downloads\"/>
    </mc:Choice>
  </mc:AlternateContent>
  <xr:revisionPtr revIDLastSave="0" documentId="13_ncr:1_{4E4D726C-B5E8-4522-BD06-A7D3D40A7B4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5 MCI" sheetId="3" r:id="rId1"/>
    <sheet name="2025 MCD" sheetId="1" r:id="rId2"/>
  </sheets>
  <externalReferences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aa">[1]Recerca!$E$130</definedName>
    <definedName name="canon" localSheetId="1">'[2]Ingresos anys anteriors'!#REF!</definedName>
    <definedName name="canon" localSheetId="0">'[2]Ingresos anys anteriors'!#REF!</definedName>
    <definedName name="canon">'[2]Ingresos anys anteriors'!#REF!</definedName>
    <definedName name="Canon_IN3">#REF!</definedName>
    <definedName name="canvi">'[3]2000'!$C$12</definedName>
    <definedName name="canvi2">'[4]2000'!$C$12</definedName>
    <definedName name="Captació_02">#REF!</definedName>
    <definedName name="Captació_03">#REF!</definedName>
    <definedName name="Cost_Personal">'[5]Transferencia 2004'!#REF!</definedName>
    <definedName name="Cost_Personal_Innovacio">'[6]2004(2)'!$Q$4</definedName>
    <definedName name="EURO">[1]Innov.!$G$5</definedName>
    <definedName name="Hores_tardo">#REF!</definedName>
    <definedName name="HoresTardo">#REF!</definedName>
    <definedName name="Percentatge_despesa">#REF!</definedName>
    <definedName name="Percentatge_Facturacio">#REF!</definedName>
    <definedName name="personal_cost">'[5]Transferencia 2004'!#REF!</definedName>
    <definedName name="Porcentaje_despesa">#REF!</definedName>
    <definedName name="PorcentajeFacturado">#REF!</definedName>
    <definedName name="ratio_innovacio">[1]Innov.!$E$139</definedName>
    <definedName name="ratio_recerca">[1]Recerca!$E$130</definedName>
    <definedName name="ratio_TT">[1]TT!$D$118</definedName>
    <definedName name="sub_total_ingres_unitats">#REF!</definedName>
    <definedName name="Tot.Prop.">#REF!</definedName>
    <definedName name="Tot_Objectiu_aprovat">#REF!</definedName>
    <definedName name="Total_comptes_generals">#REF!</definedName>
    <definedName name="TOTAL_DESP02">#REF!</definedName>
    <definedName name="TOTAL_INGR02">#REF!</definedName>
    <definedName name="TOTAL_INV02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2" i="1" l="1"/>
  <c r="E62" i="1"/>
  <c r="F62" i="1"/>
  <c r="G62" i="1"/>
  <c r="H62" i="1"/>
  <c r="I62" i="1"/>
  <c r="J62" i="1"/>
  <c r="C62" i="1"/>
  <c r="D51" i="1"/>
  <c r="E51" i="1"/>
  <c r="F51" i="1"/>
  <c r="G51" i="1"/>
  <c r="H51" i="1"/>
  <c r="I51" i="1"/>
  <c r="J51" i="1"/>
  <c r="C51" i="1"/>
  <c r="D44" i="1"/>
  <c r="E44" i="1"/>
  <c r="F44" i="1"/>
  <c r="G44" i="1"/>
  <c r="H44" i="1"/>
  <c r="I44" i="1"/>
  <c r="J44" i="1"/>
  <c r="D37" i="1"/>
  <c r="E37" i="1"/>
  <c r="F37" i="1"/>
  <c r="G37" i="1"/>
  <c r="H37" i="1"/>
  <c r="I37" i="1"/>
  <c r="J37" i="1"/>
  <c r="C37" i="1"/>
  <c r="D27" i="1"/>
  <c r="E27" i="1"/>
  <c r="F27" i="1"/>
  <c r="G27" i="1"/>
  <c r="H27" i="1"/>
  <c r="I27" i="1"/>
  <c r="J27" i="1"/>
  <c r="C27" i="1"/>
  <c r="D22" i="1"/>
  <c r="E22" i="1"/>
  <c r="F22" i="1"/>
  <c r="G22" i="1"/>
  <c r="H22" i="1"/>
  <c r="I22" i="1"/>
  <c r="J22" i="1"/>
  <c r="C22" i="1"/>
  <c r="D14" i="1"/>
  <c r="E14" i="1"/>
  <c r="F14" i="1"/>
  <c r="G14" i="1"/>
  <c r="H14" i="1"/>
  <c r="I14" i="1"/>
  <c r="J14" i="1"/>
  <c r="D63" i="3"/>
  <c r="E63" i="3"/>
  <c r="F63" i="3"/>
  <c r="G63" i="3"/>
  <c r="H63" i="3"/>
  <c r="I63" i="3"/>
  <c r="J63" i="3"/>
  <c r="C63" i="3"/>
  <c r="D57" i="3"/>
  <c r="E57" i="3"/>
  <c r="F57" i="3"/>
  <c r="G57" i="3"/>
  <c r="H57" i="3"/>
  <c r="I57" i="3"/>
  <c r="J57" i="3"/>
  <c r="C57" i="3"/>
  <c r="D61" i="3"/>
  <c r="E61" i="3"/>
  <c r="F61" i="3"/>
  <c r="G61" i="3"/>
  <c r="H61" i="3"/>
  <c r="I61" i="3"/>
  <c r="J61" i="3"/>
  <c r="C61" i="3"/>
  <c r="D53" i="3"/>
  <c r="E53" i="3"/>
  <c r="F53" i="3"/>
  <c r="G53" i="3"/>
  <c r="H53" i="3"/>
  <c r="I53" i="3"/>
  <c r="J53" i="3"/>
  <c r="C53" i="3"/>
  <c r="D42" i="3"/>
  <c r="E42" i="3"/>
  <c r="F42" i="3"/>
  <c r="G42" i="3"/>
  <c r="H42" i="3"/>
  <c r="I42" i="3"/>
  <c r="J42" i="3"/>
  <c r="C42" i="3"/>
  <c r="D17" i="3"/>
  <c r="E17" i="3"/>
  <c r="F17" i="3"/>
  <c r="G17" i="3"/>
  <c r="H17" i="3"/>
  <c r="I17" i="3"/>
  <c r="J17" i="3"/>
  <c r="C17" i="3"/>
  <c r="D37" i="3"/>
  <c r="E37" i="3"/>
  <c r="F37" i="3"/>
  <c r="G37" i="3"/>
  <c r="H37" i="3"/>
  <c r="I37" i="3"/>
  <c r="J37" i="3"/>
  <c r="C37" i="3"/>
  <c r="D29" i="3"/>
  <c r="E29" i="3"/>
  <c r="F29" i="3"/>
  <c r="G29" i="3"/>
  <c r="H29" i="3"/>
  <c r="I29" i="3"/>
  <c r="J29" i="3"/>
  <c r="C29" i="3"/>
  <c r="C14" i="1" l="1"/>
  <c r="C60" i="1" l="1"/>
  <c r="D60" i="1" l="1"/>
  <c r="G60" i="1" l="1"/>
  <c r="F60" i="1"/>
  <c r="E60" i="1"/>
  <c r="G56" i="1"/>
  <c r="D56" i="1"/>
  <c r="C56" i="1"/>
  <c r="C44" i="1"/>
  <c r="J60" i="1" l="1"/>
  <c r="F56" i="1" l="1"/>
  <c r="E56" i="1" l="1"/>
  <c r="J56" i="1" s="1"/>
</calcChain>
</file>

<file path=xl/sharedStrings.xml><?xml version="1.0" encoding="utf-8"?>
<sst xmlns="http://schemas.openxmlformats.org/spreadsheetml/2006/main" count="118" uniqueCount="92">
  <si>
    <t>Partida pressupostària</t>
  </si>
  <si>
    <t>Descripció</t>
  </si>
  <si>
    <t>Suplements de crèdit</t>
  </si>
  <si>
    <t>Ampliacions de crèdit</t>
  </si>
  <si>
    <t xml:space="preserve">      Transferències i habilitacions de crèdit</t>
  </si>
  <si>
    <t>Incorporacions de romanents de crèdit</t>
  </si>
  <si>
    <t>Total modificacions</t>
  </si>
  <si>
    <t>Positives</t>
  </si>
  <si>
    <t>Negatives</t>
  </si>
  <si>
    <t>Funcionaris</t>
  </si>
  <si>
    <t>Personal laboral</t>
  </si>
  <si>
    <t>Incentius al rendiment i activitats extraordinàries</t>
  </si>
  <si>
    <t>Assegurances i prestacions socials</t>
  </si>
  <si>
    <t>Capítol 1</t>
  </si>
  <si>
    <t>Despeses de personal</t>
  </si>
  <si>
    <t>Lloguers de béns mobles i immobles</t>
  </si>
  <si>
    <t>Conservació i reparació</t>
  </si>
  <si>
    <t>Material, subministraments i altres</t>
  </si>
  <si>
    <t>Indemnitzacions per raons de serveis</t>
  </si>
  <si>
    <t>Despeses de publicacions</t>
  </si>
  <si>
    <t>Capítol 2</t>
  </si>
  <si>
    <t>Despeses de béns corrents i serveis</t>
  </si>
  <si>
    <t>De préstecs i bestretes</t>
  </si>
  <si>
    <t xml:space="preserve">Interessos de demora  i altres despeses financeres </t>
  </si>
  <si>
    <t>Capítol 3</t>
  </si>
  <si>
    <t>Despeses financeres</t>
  </si>
  <si>
    <t>A l'administració de l’estat</t>
  </si>
  <si>
    <t>A organismes autònoms administratius</t>
  </si>
  <si>
    <t>A empreses públiques i altres ens públics</t>
  </si>
  <si>
    <t>A corporacions locals</t>
  </si>
  <si>
    <t>A empreses privades</t>
  </si>
  <si>
    <t>A famílies i institucions sense finalitat de lucre</t>
  </si>
  <si>
    <t>A l'exterior</t>
  </si>
  <si>
    <t>Capítol 4</t>
  </si>
  <si>
    <t>Transferències corrents</t>
  </si>
  <si>
    <t>Inversions en terrenys, edificis i altres construccions</t>
  </si>
  <si>
    <t>Inversions en maquinària, instal·lacions i material de transport</t>
  </si>
  <si>
    <t>Inversions en mobiliari, equips informàtics i altre immobilitzat</t>
  </si>
  <si>
    <t>Inversions en recerca i altre immobilitzat immaterial</t>
  </si>
  <si>
    <t>Capítol 6</t>
  </si>
  <si>
    <t>Inversions materials i de recerca</t>
  </si>
  <si>
    <t xml:space="preserve">A organismes autònoms </t>
  </si>
  <si>
    <t>A institucions sense finalitat de lucre</t>
  </si>
  <si>
    <t>Capítol 7</t>
  </si>
  <si>
    <t>Transferències de capital</t>
  </si>
  <si>
    <t>Concessions de préstecs i bestretes al sector públic</t>
  </si>
  <si>
    <t>Adquisició d'Accions i Participacions en Fundacions</t>
  </si>
  <si>
    <t>Capítol 8</t>
  </si>
  <si>
    <t>Variació d'actius financers financers</t>
  </si>
  <si>
    <t>Amortització de préstecs</t>
  </si>
  <si>
    <t xml:space="preserve">Capítol 9 </t>
  </si>
  <si>
    <t>Variació de passius financers</t>
  </si>
  <si>
    <t xml:space="preserve">Total </t>
  </si>
  <si>
    <t xml:space="preserve">  Transferències i habilitacions de crèdit</t>
  </si>
  <si>
    <t>Preus públics</t>
  </si>
  <si>
    <t>Prestació de serveis</t>
  </si>
  <si>
    <t>Venda de béns</t>
  </si>
  <si>
    <t>Ingressos pressupostos tancats</t>
  </si>
  <si>
    <t>Altres ingressos</t>
  </si>
  <si>
    <t>Taxes, preus públics i altres ingressos</t>
  </si>
  <si>
    <t>De l'administració de l'estat</t>
  </si>
  <si>
    <t>D'organismes públics</t>
  </si>
  <si>
    <t>D'organismes autònoms comercials, industrials o FI</t>
  </si>
  <si>
    <t>D'empreses públiques i altres ens públics</t>
  </si>
  <si>
    <t>De comunitats autònomes</t>
  </si>
  <si>
    <t>De corporacions locals</t>
  </si>
  <si>
    <t>D'empreses privades</t>
  </si>
  <si>
    <t>De famílies i institucions sense finalitat de lucre</t>
  </si>
  <si>
    <t>D'organismes de l’exterior</t>
  </si>
  <si>
    <t>Altres ingressos financers</t>
  </si>
  <si>
    <t>Renda de béns immobles</t>
  </si>
  <si>
    <t>Rendiment de concessions</t>
  </si>
  <si>
    <t>Altres Ingressos patrimonials</t>
  </si>
  <si>
    <t>Capítol 5</t>
  </si>
  <si>
    <t>Ingressos patrimonials</t>
  </si>
  <si>
    <t>Alienació de béns mobles</t>
  </si>
  <si>
    <t>Alienació immobilitzat immaterial</t>
  </si>
  <si>
    <t>Alienació d'inversions reals</t>
  </si>
  <si>
    <t>De l’administració de l'estat</t>
  </si>
  <si>
    <t>D' empreses privades</t>
  </si>
  <si>
    <t>D’organismes de l'exterior</t>
  </si>
  <si>
    <t>Romanent de tresoreria</t>
  </si>
  <si>
    <t>Variació d’actius financers</t>
  </si>
  <si>
    <t>Préstecs i crèdits concedits</t>
  </si>
  <si>
    <t>Capítol 9</t>
  </si>
  <si>
    <t>Total</t>
  </si>
  <si>
    <t>Interessos de dipòsits</t>
  </si>
  <si>
    <t>(en euros)</t>
  </si>
  <si>
    <t>Modificacions de crèdit 2025. Pressupost d'Ingressos</t>
  </si>
  <si>
    <t>Modificacions de crèdit 2025. Pressupost de Despeses</t>
  </si>
  <si>
    <t>Crèdits generats per ingressos</t>
  </si>
  <si>
    <t>Altres modificacions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</si>
</sst>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i/>
      <sz val="9"/>
      <color theme="1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12"/>
      <color theme="1"/>
      <name val="Arial"/>
      <family val="2"/>
    </font>
    <font>
      <i/>
      <sz val="12"/>
      <color theme="1"/>
      <name val="Arial"/>
      <family val="2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4"/>
      <color rgb="FF008080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808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rgb="FF008080"/>
      </top>
      <bottom style="thick">
        <color rgb="FF008080"/>
      </bottom>
      <diagonal/>
    </border>
  </borders>
  <cellStyleXfs count="2">
    <xf numFmtId="0" fontId="0" fillId="0" borderId="0"/>
    <xf numFmtId="0" fontId="6" fillId="0" borderId="0"/>
  </cellStyleXfs>
  <cellXfs count="31">
    <xf numFmtId="0" fontId="0" fillId="0" borderId="0" xfId="0"/>
    <xf numFmtId="4" fontId="0" fillId="0" borderId="0" xfId="0" applyNumberFormat="1"/>
    <xf numFmtId="0" fontId="1" fillId="0" borderId="0" xfId="0" applyFont="1" applyAlignment="1">
      <alignment horizontal="justify" vertical="center"/>
    </xf>
    <xf numFmtId="0" fontId="4" fillId="0" borderId="0" xfId="0" applyFont="1" applyAlignment="1">
      <alignment horizontal="left" vertical="center" indent="7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2" fillId="0" borderId="0" xfId="0" applyNumberFormat="1" applyFont="1" applyAlignment="1">
      <alignment horizontal="right" vertical="center" wrapText="1"/>
    </xf>
    <xf numFmtId="4" fontId="2" fillId="0" borderId="0" xfId="0" applyNumberFormat="1" applyFont="1" applyAlignment="1">
      <alignment horizontal="right" vertical="center"/>
    </xf>
    <xf numFmtId="4" fontId="7" fillId="0" borderId="0" xfId="0" applyNumberFormat="1" applyFont="1"/>
    <xf numFmtId="4" fontId="8" fillId="0" borderId="0" xfId="0" applyNumberFormat="1" applyFont="1"/>
    <xf numFmtId="4" fontId="9" fillId="0" borderId="0" xfId="0" applyNumberFormat="1" applyFont="1"/>
    <xf numFmtId="0" fontId="10" fillId="2" borderId="0" xfId="0" applyFont="1" applyFill="1" applyAlignment="1">
      <alignment horizontal="center" vertical="center" wrapText="1"/>
    </xf>
    <xf numFmtId="0" fontId="0" fillId="3" borderId="0" xfId="0" applyFill="1"/>
    <xf numFmtId="0" fontId="12" fillId="3" borderId="0" xfId="0" applyFont="1" applyFill="1" applyAlignment="1">
      <alignment horizontal="center" vertical="center"/>
    </xf>
    <xf numFmtId="0" fontId="12" fillId="3" borderId="0" xfId="0" applyFont="1" applyFill="1" applyAlignment="1">
      <alignment vertical="center"/>
    </xf>
    <xf numFmtId="4" fontId="12" fillId="3" borderId="0" xfId="0" applyNumberFormat="1" applyFont="1" applyFill="1" applyAlignment="1">
      <alignment horizontal="right" vertical="center"/>
    </xf>
    <xf numFmtId="0" fontId="12" fillId="3" borderId="0" xfId="0" applyFont="1" applyFill="1" applyAlignment="1">
      <alignment horizontal="right" vertical="center"/>
    </xf>
    <xf numFmtId="0" fontId="11" fillId="3" borderId="1" xfId="0" applyFont="1" applyFill="1" applyBorder="1"/>
    <xf numFmtId="4" fontId="11" fillId="3" borderId="1" xfId="0" applyNumberFormat="1" applyFont="1" applyFill="1" applyBorder="1"/>
    <xf numFmtId="4" fontId="12" fillId="3" borderId="0" xfId="0" applyNumberFormat="1" applyFont="1" applyFill="1" applyAlignment="1">
      <alignment horizontal="right" vertical="center" wrapText="1"/>
    </xf>
    <xf numFmtId="4" fontId="0" fillId="3" borderId="0" xfId="0" applyNumberFormat="1" applyFill="1" applyAlignment="1">
      <alignment horizontal="right" vertical="center"/>
    </xf>
    <xf numFmtId="0" fontId="13" fillId="3" borderId="0" xfId="0" applyFont="1" applyFill="1" applyAlignment="1">
      <alignment horizontal="center" vertical="center"/>
    </xf>
    <xf numFmtId="0" fontId="10" fillId="2" borderId="0" xfId="0" applyFont="1" applyFill="1"/>
    <xf numFmtId="4" fontId="10" fillId="2" borderId="0" xfId="0" applyNumberFormat="1" applyFont="1" applyFill="1"/>
    <xf numFmtId="0" fontId="14" fillId="3" borderId="0" xfId="0" applyFont="1" applyFill="1"/>
    <xf numFmtId="0" fontId="15" fillId="3" borderId="0" xfId="0" applyFont="1" applyFill="1"/>
    <xf numFmtId="4" fontId="0" fillId="3" borderId="0" xfId="0" applyNumberFormat="1" applyFill="1"/>
    <xf numFmtId="4" fontId="13" fillId="3" borderId="0" xfId="0" applyNumberFormat="1" applyFont="1" applyFill="1" applyAlignment="1">
      <alignment horizontal="right" vertical="center"/>
    </xf>
    <xf numFmtId="0" fontId="10" fillId="2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vertical="center" wrapText="1"/>
    </xf>
  </cellXfs>
  <cellStyles count="2">
    <cellStyle name="Normal" xfId="0" builtinId="0"/>
    <cellStyle name="Normal 2" xfId="1" xr:uid="{28747FF1-B167-4DF1-9F94-AF3CA709D3B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essupost_Gral._IN3_20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Economia\IN3\Pressupost\2004\Pres%202004\Pres%202004%20ofic.%20unica%20v3.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WINDOWS\Archivos%20temporales%20de%20Internet\OLK8282\PP_IN3_2001\Attualizzazione_dati_200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Archivos%20temporales%20de%20Internet\OLK8282\PP_IN3_2001\Attualizzazione_dati_200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Economia\IN3\Pressupost\2004\Pres%2004%20091203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IN3\Pressupost\Pressupost%202004\budget2004\Innovaci&#243;\Informe%20per%20Mariona%20v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"/>
      <sheetName val="P.Oficial2002"/>
      <sheetName val="P.Gestio"/>
      <sheetName val="R"/>
      <sheetName val="DInnovAdmGral"/>
      <sheetName val="Recerca"/>
      <sheetName val="Innov."/>
      <sheetName val="TT"/>
      <sheetName val="Doctorat"/>
      <sheetName val="SeuIN3CTF"/>
      <sheetName val="Nous Proj.03"/>
      <sheetName val="PressNProjectes"/>
      <sheetName val="SUPRA"/>
      <sheetName val="Innov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30">
          <cell r="E130">
            <v>0.5</v>
          </cell>
        </row>
      </sheetData>
      <sheetData sheetId="6" refreshError="1">
        <row r="5">
          <cell r="G5">
            <v>166.386</v>
          </cell>
        </row>
        <row r="139">
          <cell r="E139">
            <v>0.65</v>
          </cell>
        </row>
      </sheetData>
      <sheetData sheetId="7" refreshError="1">
        <row r="118">
          <cell r="D118">
            <v>0.7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3 Patronat"/>
      <sheetName val="Resum Presentació"/>
      <sheetName val="RESUM"/>
      <sheetName val="AdminIN3"/>
      <sheetName val="Costos Transició"/>
      <sheetName val="Oficina de projectes"/>
      <sheetName val="Recerca"/>
      <sheetName val="Innovació"/>
      <sheetName val="Contractació 2004"/>
      <sheetName val="Ingresos anys anteriors"/>
      <sheetName val="ProjectesAnteriors"/>
      <sheetName val="Projectes 2003"/>
      <sheetName val="Tothom_Base"/>
      <sheetName val="Temporals"/>
      <sheetName val="Doctorat"/>
      <sheetName val="Personal IN3"/>
      <sheetName val="IMPUTACIONS"/>
      <sheetName val="COSTOS EDIFICI_2004"/>
      <sheetName val="PROPOSTES DE QUAD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gistre principal"/>
      <sheetName val="Registre amb 02,28, 47,74 (2)"/>
      <sheetName val="Objectius"/>
      <sheetName val="2000"/>
      <sheetName val="P.Confirmat"/>
      <sheetName val="P. Compromés"/>
      <sheetName val="P.Sol·licitats"/>
      <sheetName val="Doc. para graficos %"/>
    </sheetNames>
    <sheetDataSet>
      <sheetData sheetId="0"/>
      <sheetData sheetId="1"/>
      <sheetData sheetId="2"/>
      <sheetData sheetId="3">
        <row r="12">
          <cell r="C12" t="str">
            <v>IDEA IMAF'99</v>
          </cell>
        </row>
      </sheetData>
      <sheetData sheetId="4"/>
      <sheetData sheetId="5"/>
      <sheetData sheetId="6"/>
      <sheetData sheetId="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gistre principal"/>
      <sheetName val="Registre amb 02,28, 47,74 (2)"/>
      <sheetName val="Objectius"/>
      <sheetName val="2000"/>
      <sheetName val="P.Confirmat"/>
      <sheetName val="P. Compromés"/>
      <sheetName val="P.Sol·licitats"/>
      <sheetName val="Doc. para graficos %"/>
    </sheetNames>
    <sheetDataSet>
      <sheetData sheetId="0"/>
      <sheetData sheetId="1"/>
      <sheetData sheetId="2"/>
      <sheetData sheetId="3">
        <row r="12">
          <cell r="C12" t="str">
            <v>IDEA IMAF'99</v>
          </cell>
        </row>
      </sheetData>
      <sheetData sheetId="4"/>
      <sheetData sheetId="5"/>
      <sheetData sheetId="6"/>
      <sheetData sheetId="7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"/>
      <sheetName val="Pressupost - Error"/>
      <sheetName val="AdminIN3"/>
      <sheetName val="UOCxIN3"/>
      <sheetName val="Recer 2004"/>
      <sheetName val="Recerca"/>
      <sheetName val="Innovacio 2004"/>
      <sheetName val="Innovació"/>
      <sheetName val="Transferencia 2004"/>
      <sheetName val="Transferència"/>
      <sheetName val="Mesures"/>
      <sheetName val="Mesures Tancament"/>
      <sheetName val="Personal"/>
      <sheetName val="Personal Tipus-linia"/>
      <sheetName val="Personal Tipus-linia TOTS"/>
      <sheetName val="Personal Tipus Contrac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--"/>
      <sheetName val="2004(2)"/>
      <sheetName val="Distribució"/>
      <sheetName val="APLIC. X CLIENT"/>
      <sheetName val="Tarifa T"/>
      <sheetName val="Dades Gen a Set 03"/>
    </sheetNames>
    <sheetDataSet>
      <sheetData sheetId="0"/>
      <sheetData sheetId="1">
        <row r="4">
          <cell r="Q4">
            <v>59.207765151515154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E8788-42EE-4E6C-9B22-A814FDBB20A3}">
  <sheetPr>
    <tabColor theme="9" tint="0.39997558519241921"/>
    <pageSetUpPr fitToPage="1"/>
  </sheetPr>
  <dimension ref="A2:J69"/>
  <sheetViews>
    <sheetView showGridLines="0" tabSelected="1" zoomScaleNormal="100" workbookViewId="0">
      <selection activeCell="A8" sqref="A8:A9"/>
    </sheetView>
  </sheetViews>
  <sheetFormatPr defaultColWidth="11.140625" defaultRowHeight="15" x14ac:dyDescent="0.25"/>
  <cols>
    <col min="1" max="1" width="14" customWidth="1"/>
    <col min="2" max="2" width="38" bestFit="1" customWidth="1"/>
    <col min="3" max="3" width="13.140625" bestFit="1" customWidth="1"/>
    <col min="4" max="4" width="15" bestFit="1" customWidth="1"/>
    <col min="5" max="5" width="10" customWidth="1"/>
    <col min="6" max="6" width="11.85546875" customWidth="1"/>
    <col min="7" max="7" width="18" bestFit="1" customWidth="1"/>
    <col min="8" max="9" width="18" customWidth="1"/>
    <col min="10" max="10" width="13.85546875" bestFit="1" customWidth="1"/>
    <col min="11" max="11" width="11.7109375" bestFit="1" customWidth="1"/>
  </cols>
  <sheetData>
    <row r="2" spans="1:10" ht="18.75" x14ac:dyDescent="0.3">
      <c r="A2" s="25" t="s">
        <v>88</v>
      </c>
      <c r="B2" s="4"/>
    </row>
    <row r="3" spans="1:10" x14ac:dyDescent="0.25">
      <c r="B3" s="3"/>
    </row>
    <row r="4" spans="1:10" ht="14.25" customHeight="1" x14ac:dyDescent="0.25">
      <c r="A4" s="26" t="s">
        <v>87</v>
      </c>
      <c r="B4" s="3"/>
    </row>
    <row r="5" spans="1:10" ht="11.25" hidden="1" customHeight="1" x14ac:dyDescent="0.25">
      <c r="B5" s="3"/>
    </row>
    <row r="6" spans="1:10" ht="6" hidden="1" customHeight="1" x14ac:dyDescent="0.25">
      <c r="B6" s="3"/>
    </row>
    <row r="7" spans="1:10" hidden="1" x14ac:dyDescent="0.25">
      <c r="B7" s="3"/>
    </row>
    <row r="8" spans="1:10" s="13" customFormat="1" ht="34.5" customHeight="1" x14ac:dyDescent="0.25">
      <c r="A8" s="29" t="s">
        <v>0</v>
      </c>
      <c r="B8" s="29" t="s">
        <v>1</v>
      </c>
      <c r="C8" s="29" t="s">
        <v>2</v>
      </c>
      <c r="D8" s="29" t="s">
        <v>3</v>
      </c>
      <c r="E8" s="29" t="s">
        <v>53</v>
      </c>
      <c r="F8" s="29"/>
      <c r="G8" s="29" t="s">
        <v>5</v>
      </c>
      <c r="H8" s="29" t="s">
        <v>90</v>
      </c>
      <c r="I8" s="29" t="s">
        <v>91</v>
      </c>
      <c r="J8" s="29" t="s">
        <v>6</v>
      </c>
    </row>
    <row r="9" spans="1:10" s="13" customFormat="1" x14ac:dyDescent="0.25">
      <c r="A9" s="29"/>
      <c r="B9" s="29"/>
      <c r="C9" s="29"/>
      <c r="D9" s="29"/>
      <c r="E9" s="12" t="s">
        <v>7</v>
      </c>
      <c r="F9" s="12" t="s">
        <v>8</v>
      </c>
      <c r="G9" s="29"/>
      <c r="H9" s="29"/>
      <c r="I9" s="29"/>
      <c r="J9" s="29"/>
    </row>
    <row r="10" spans="1:10" s="13" customFormat="1" x14ac:dyDescent="0.25">
      <c r="C10" s="27"/>
      <c r="D10" s="27"/>
      <c r="E10" s="27"/>
      <c r="F10" s="27"/>
      <c r="G10" s="27"/>
      <c r="H10" s="27"/>
      <c r="I10" s="27"/>
      <c r="J10" s="27"/>
    </row>
    <row r="11" spans="1:10" s="13" customFormat="1" x14ac:dyDescent="0.25">
      <c r="A11" s="13">
        <v>31</v>
      </c>
      <c r="B11" s="13" t="s">
        <v>54</v>
      </c>
      <c r="C11" s="27">
        <v>0</v>
      </c>
      <c r="D11" s="27">
        <v>67953.440000000002</v>
      </c>
      <c r="E11" s="27">
        <v>0</v>
      </c>
      <c r="F11" s="27">
        <v>0</v>
      </c>
      <c r="G11" s="27">
        <v>0</v>
      </c>
      <c r="H11" s="27">
        <v>2553.4499999999998</v>
      </c>
      <c r="I11" s="27">
        <v>-1339039.7</v>
      </c>
      <c r="J11" s="27">
        <v>-1268532.81</v>
      </c>
    </row>
    <row r="12" spans="1:10" s="13" customFormat="1" x14ac:dyDescent="0.25">
      <c r="A12" s="13">
        <v>32</v>
      </c>
      <c r="B12" s="13" t="s">
        <v>55</v>
      </c>
      <c r="C12" s="27">
        <v>0</v>
      </c>
      <c r="D12" s="27">
        <v>218761.49</v>
      </c>
      <c r="E12" s="27">
        <v>0</v>
      </c>
      <c r="F12" s="27">
        <v>0</v>
      </c>
      <c r="G12" s="27">
        <v>0</v>
      </c>
      <c r="H12" s="27">
        <v>80500</v>
      </c>
      <c r="I12" s="27">
        <v>-303650.95</v>
      </c>
      <c r="J12" s="27">
        <v>-4389.46</v>
      </c>
    </row>
    <row r="13" spans="1:10" s="13" customFormat="1" x14ac:dyDescent="0.25">
      <c r="A13" s="13">
        <v>33</v>
      </c>
      <c r="B13" s="13" t="s">
        <v>56</v>
      </c>
      <c r="C13" s="27">
        <v>0</v>
      </c>
      <c r="D13" s="27">
        <v>0</v>
      </c>
      <c r="E13" s="27">
        <v>0</v>
      </c>
      <c r="F13" s="27">
        <v>0</v>
      </c>
      <c r="G13" s="27">
        <v>0</v>
      </c>
      <c r="H13" s="27">
        <v>126363.43</v>
      </c>
      <c r="I13" s="27">
        <v>0</v>
      </c>
      <c r="J13" s="27">
        <v>126363.43</v>
      </c>
    </row>
    <row r="14" spans="1:10" s="13" customFormat="1" x14ac:dyDescent="0.25">
      <c r="A14" s="13">
        <v>38</v>
      </c>
      <c r="B14" s="13" t="s">
        <v>57</v>
      </c>
      <c r="C14" s="27">
        <v>0</v>
      </c>
      <c r="D14" s="27">
        <v>0</v>
      </c>
      <c r="E14" s="27">
        <v>0</v>
      </c>
      <c r="F14" s="27">
        <v>0</v>
      </c>
      <c r="G14" s="27">
        <v>0</v>
      </c>
      <c r="H14" s="27">
        <v>2070.64</v>
      </c>
      <c r="I14" s="27">
        <v>-487.22</v>
      </c>
      <c r="J14" s="27">
        <v>1583.42</v>
      </c>
    </row>
    <row r="15" spans="1:10" s="13" customFormat="1" x14ac:dyDescent="0.25">
      <c r="A15" s="13">
        <v>39</v>
      </c>
      <c r="B15" s="13" t="s">
        <v>58</v>
      </c>
      <c r="C15" s="27">
        <v>0</v>
      </c>
      <c r="D15" s="27">
        <v>201789.93</v>
      </c>
      <c r="E15" s="27">
        <v>0</v>
      </c>
      <c r="F15" s="27">
        <v>0</v>
      </c>
      <c r="G15" s="27">
        <v>0</v>
      </c>
      <c r="H15" s="27">
        <v>2865</v>
      </c>
      <c r="I15" s="27">
        <v>-117824.68</v>
      </c>
      <c r="J15" s="27">
        <v>86830.25</v>
      </c>
    </row>
    <row r="16" spans="1:10" s="13" customFormat="1" x14ac:dyDescent="0.25">
      <c r="C16" s="27"/>
      <c r="D16" s="27"/>
      <c r="E16" s="27"/>
      <c r="F16" s="27"/>
      <c r="G16" s="27"/>
      <c r="H16" s="27"/>
      <c r="I16" s="27"/>
      <c r="J16" s="27"/>
    </row>
    <row r="17" spans="1:10" s="13" customFormat="1" ht="15.75" thickBot="1" x14ac:dyDescent="0.3">
      <c r="A17" s="18" t="s">
        <v>24</v>
      </c>
      <c r="B17" s="19" t="s">
        <v>59</v>
      </c>
      <c r="C17" s="19">
        <f>SUM(C11:C16)</f>
        <v>0</v>
      </c>
      <c r="D17" s="19">
        <f t="shared" ref="D17:J17" si="0">SUM(D11:D16)</f>
        <v>488504.86</v>
      </c>
      <c r="E17" s="19">
        <f t="shared" si="0"/>
        <v>0</v>
      </c>
      <c r="F17" s="19">
        <f t="shared" si="0"/>
        <v>0</v>
      </c>
      <c r="G17" s="19">
        <f t="shared" si="0"/>
        <v>0</v>
      </c>
      <c r="H17" s="19">
        <f t="shared" si="0"/>
        <v>214352.52000000002</v>
      </c>
      <c r="I17" s="19">
        <f t="shared" si="0"/>
        <v>-1761002.5499999998</v>
      </c>
      <c r="J17" s="19">
        <f t="shared" si="0"/>
        <v>-1058145.1700000002</v>
      </c>
    </row>
    <row r="18" spans="1:10" s="13" customFormat="1" ht="15.75" thickTop="1" x14ac:dyDescent="0.25">
      <c r="C18" s="27"/>
      <c r="D18" s="27"/>
      <c r="E18" s="27"/>
      <c r="F18" s="27"/>
      <c r="G18" s="27"/>
      <c r="H18" s="27"/>
      <c r="I18" s="27"/>
      <c r="J18" s="27"/>
    </row>
    <row r="19" spans="1:10" s="13" customFormat="1" x14ac:dyDescent="0.25">
      <c r="A19" s="13">
        <v>40</v>
      </c>
      <c r="B19" s="13" t="s">
        <v>60</v>
      </c>
      <c r="C19" s="27">
        <v>0</v>
      </c>
      <c r="D19" s="27">
        <v>0</v>
      </c>
      <c r="E19" s="27">
        <v>0</v>
      </c>
      <c r="F19" s="27">
        <v>0</v>
      </c>
      <c r="G19" s="27">
        <v>0</v>
      </c>
      <c r="H19" s="27">
        <v>0</v>
      </c>
      <c r="I19" s="27">
        <v>-304442.05</v>
      </c>
      <c r="J19" s="27">
        <v>-304442.05</v>
      </c>
    </row>
    <row r="20" spans="1:10" s="13" customFormat="1" x14ac:dyDescent="0.25">
      <c r="A20" s="13">
        <v>41</v>
      </c>
      <c r="B20" s="13" t="s">
        <v>61</v>
      </c>
      <c r="C20" s="27">
        <v>0</v>
      </c>
      <c r="D20" s="27">
        <v>0</v>
      </c>
      <c r="E20" s="27">
        <v>0</v>
      </c>
      <c r="F20" s="27">
        <v>0</v>
      </c>
      <c r="G20" s="27">
        <v>0</v>
      </c>
      <c r="H20" s="27">
        <v>889827.21</v>
      </c>
      <c r="I20" s="27">
        <v>0</v>
      </c>
      <c r="J20" s="27">
        <v>889827.21</v>
      </c>
    </row>
    <row r="21" spans="1:10" s="13" customFormat="1" x14ac:dyDescent="0.25">
      <c r="A21" s="13">
        <v>43</v>
      </c>
      <c r="B21" s="13" t="s">
        <v>62</v>
      </c>
      <c r="C21" s="27">
        <v>0</v>
      </c>
      <c r="D21" s="27">
        <v>0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</row>
    <row r="22" spans="1:10" s="13" customFormat="1" x14ac:dyDescent="0.25">
      <c r="A22" s="13">
        <v>44</v>
      </c>
      <c r="B22" s="13" t="s">
        <v>63</v>
      </c>
      <c r="C22" s="27">
        <v>0</v>
      </c>
      <c r="D22" s="27">
        <v>0</v>
      </c>
      <c r="E22" s="27">
        <v>0</v>
      </c>
      <c r="F22" s="27">
        <v>0</v>
      </c>
      <c r="G22" s="27">
        <v>0</v>
      </c>
      <c r="H22" s="27">
        <v>2885527.51</v>
      </c>
      <c r="I22" s="27">
        <v>-3824884.83</v>
      </c>
      <c r="J22" s="27">
        <v>-939357.32</v>
      </c>
    </row>
    <row r="23" spans="1:10" s="13" customFormat="1" x14ac:dyDescent="0.25">
      <c r="A23" s="13">
        <v>45</v>
      </c>
      <c r="B23" s="13" t="s">
        <v>64</v>
      </c>
      <c r="C23" s="27">
        <v>1666994</v>
      </c>
      <c r="D23" s="27">
        <v>3380223.8</v>
      </c>
      <c r="E23" s="27">
        <v>0</v>
      </c>
      <c r="F23" s="27">
        <v>0</v>
      </c>
      <c r="G23" s="27">
        <v>0</v>
      </c>
      <c r="H23" s="27">
        <v>3190136.82</v>
      </c>
      <c r="I23" s="27">
        <v>-11736805.85</v>
      </c>
      <c r="J23" s="27">
        <v>-3499451.23</v>
      </c>
    </row>
    <row r="24" spans="1:10" s="13" customFormat="1" x14ac:dyDescent="0.25">
      <c r="A24" s="13">
        <v>46</v>
      </c>
      <c r="B24" s="13" t="s">
        <v>65</v>
      </c>
      <c r="C24" s="27">
        <v>0</v>
      </c>
      <c r="D24" s="27">
        <v>0</v>
      </c>
      <c r="E24" s="27">
        <v>0</v>
      </c>
      <c r="F24" s="27">
        <v>0</v>
      </c>
      <c r="G24" s="27">
        <v>0</v>
      </c>
      <c r="H24" s="27">
        <v>0</v>
      </c>
      <c r="I24" s="27">
        <v>-251343.01</v>
      </c>
      <c r="J24" s="27">
        <v>-251343.01</v>
      </c>
    </row>
    <row r="25" spans="1:10" s="13" customFormat="1" x14ac:dyDescent="0.25">
      <c r="A25" s="13">
        <v>47</v>
      </c>
      <c r="B25" s="13" t="s">
        <v>66</v>
      </c>
      <c r="C25" s="27">
        <v>0</v>
      </c>
      <c r="D25" s="27">
        <v>0</v>
      </c>
      <c r="E25" s="27">
        <v>0</v>
      </c>
      <c r="F25" s="27">
        <v>0</v>
      </c>
      <c r="G25" s="27">
        <v>0</v>
      </c>
      <c r="H25" s="27">
        <v>199710</v>
      </c>
      <c r="I25" s="27">
        <v>-150278.04999999999</v>
      </c>
      <c r="J25" s="27">
        <v>49431.95</v>
      </c>
    </row>
    <row r="26" spans="1:10" s="13" customFormat="1" x14ac:dyDescent="0.25">
      <c r="A26" s="13">
        <v>48</v>
      </c>
      <c r="B26" s="13" t="s">
        <v>67</v>
      </c>
      <c r="C26" s="27">
        <v>0</v>
      </c>
      <c r="D26" s="27">
        <v>0</v>
      </c>
      <c r="E26" s="27">
        <v>0</v>
      </c>
      <c r="F26" s="27">
        <v>0</v>
      </c>
      <c r="G26" s="27">
        <v>0</v>
      </c>
      <c r="H26" s="27">
        <v>75066.350000000006</v>
      </c>
      <c r="I26" s="27">
        <v>-356777.38</v>
      </c>
      <c r="J26" s="27">
        <v>-281711.03000000003</v>
      </c>
    </row>
    <row r="27" spans="1:10" s="13" customFormat="1" x14ac:dyDescent="0.25">
      <c r="A27" s="13">
        <v>49</v>
      </c>
      <c r="B27" s="13" t="s">
        <v>68</v>
      </c>
      <c r="C27" s="27">
        <v>0</v>
      </c>
      <c r="D27" s="27">
        <v>0</v>
      </c>
      <c r="E27" s="27">
        <v>0</v>
      </c>
      <c r="F27" s="27">
        <v>0</v>
      </c>
      <c r="G27" s="27">
        <v>0</v>
      </c>
      <c r="H27" s="27">
        <v>584955.01</v>
      </c>
      <c r="I27" s="27">
        <v>0</v>
      </c>
      <c r="J27" s="27">
        <v>584955.01</v>
      </c>
    </row>
    <row r="28" spans="1:10" s="13" customFormat="1" x14ac:dyDescent="0.25">
      <c r="C28" s="27"/>
      <c r="D28" s="27"/>
      <c r="E28" s="27"/>
      <c r="F28" s="27"/>
      <c r="G28" s="27"/>
      <c r="H28" s="27"/>
      <c r="I28" s="27"/>
      <c r="J28" s="27"/>
    </row>
    <row r="29" spans="1:10" s="13" customFormat="1" ht="15.75" thickBot="1" x14ac:dyDescent="0.3">
      <c r="A29" s="18" t="s">
        <v>33</v>
      </c>
      <c r="B29" s="19" t="s">
        <v>34</v>
      </c>
      <c r="C29" s="19">
        <f>SUM(C19:C28)</f>
        <v>1666994</v>
      </c>
      <c r="D29" s="19">
        <f t="shared" ref="D29:J29" si="1">SUM(D19:D28)</f>
        <v>3380223.8</v>
      </c>
      <c r="E29" s="19">
        <f t="shared" si="1"/>
        <v>0</v>
      </c>
      <c r="F29" s="19">
        <f t="shared" si="1"/>
        <v>0</v>
      </c>
      <c r="G29" s="19">
        <f t="shared" si="1"/>
        <v>0</v>
      </c>
      <c r="H29" s="19">
        <f t="shared" si="1"/>
        <v>7825222.8999999985</v>
      </c>
      <c r="I29" s="19">
        <f t="shared" si="1"/>
        <v>-16624531.170000002</v>
      </c>
      <c r="J29" s="19">
        <f t="shared" si="1"/>
        <v>-3752090.4700000007</v>
      </c>
    </row>
    <row r="30" spans="1:10" s="13" customFormat="1" ht="15.75" thickTop="1" x14ac:dyDescent="0.25">
      <c r="C30" s="27"/>
      <c r="D30" s="27"/>
      <c r="E30" s="27"/>
      <c r="F30" s="27"/>
      <c r="G30" s="27"/>
      <c r="H30" s="27"/>
      <c r="I30" s="27"/>
      <c r="J30" s="27"/>
    </row>
    <row r="31" spans="1:10" s="13" customFormat="1" x14ac:dyDescent="0.25">
      <c r="A31" s="13">
        <v>52</v>
      </c>
      <c r="B31" s="13" t="s">
        <v>86</v>
      </c>
      <c r="C31" s="27">
        <v>0</v>
      </c>
      <c r="D31" s="27">
        <v>0</v>
      </c>
      <c r="E31" s="27">
        <v>0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</row>
    <row r="32" spans="1:10" s="13" customFormat="1" x14ac:dyDescent="0.25">
      <c r="A32" s="13">
        <v>53</v>
      </c>
      <c r="B32" s="13" t="s">
        <v>69</v>
      </c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</row>
    <row r="33" spans="1:10" s="13" customFormat="1" x14ac:dyDescent="0.25">
      <c r="A33" s="13">
        <v>54</v>
      </c>
      <c r="B33" s="13" t="s">
        <v>70</v>
      </c>
      <c r="C33" s="27">
        <v>0</v>
      </c>
      <c r="D33" s="27">
        <v>243047.75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243047.75</v>
      </c>
    </row>
    <row r="34" spans="1:10" s="13" customFormat="1" x14ac:dyDescent="0.25">
      <c r="A34" s="13">
        <v>55</v>
      </c>
      <c r="B34" s="13" t="s">
        <v>71</v>
      </c>
      <c r="C34" s="27">
        <v>0</v>
      </c>
      <c r="D34" s="27">
        <v>35625.279999999999</v>
      </c>
      <c r="E34" s="27">
        <v>0</v>
      </c>
      <c r="F34" s="27">
        <v>0</v>
      </c>
      <c r="G34" s="27">
        <v>0</v>
      </c>
      <c r="H34" s="27">
        <v>0</v>
      </c>
      <c r="I34" s="27">
        <v>-95248.43</v>
      </c>
      <c r="J34" s="27">
        <v>-59623.15</v>
      </c>
    </row>
    <row r="35" spans="1:10" s="13" customFormat="1" x14ac:dyDescent="0.25">
      <c r="A35" s="13">
        <v>59</v>
      </c>
      <c r="B35" s="13" t="s">
        <v>72</v>
      </c>
      <c r="C35" s="27">
        <v>0</v>
      </c>
      <c r="D35" s="27">
        <v>0</v>
      </c>
      <c r="E35" s="27">
        <v>0</v>
      </c>
      <c r="F35" s="27">
        <v>0</v>
      </c>
      <c r="G35" s="27">
        <v>0</v>
      </c>
      <c r="H35" s="27">
        <v>367173.49</v>
      </c>
      <c r="I35" s="27">
        <v>-147597.96</v>
      </c>
      <c r="J35" s="27">
        <v>219575.53</v>
      </c>
    </row>
    <row r="36" spans="1:10" s="13" customFormat="1" x14ac:dyDescent="0.25">
      <c r="C36" s="27"/>
      <c r="D36" s="27"/>
      <c r="E36" s="27"/>
      <c r="F36" s="27"/>
      <c r="G36" s="27"/>
      <c r="H36" s="27"/>
      <c r="I36" s="27"/>
      <c r="J36" s="27"/>
    </row>
    <row r="37" spans="1:10" s="13" customFormat="1" ht="15.75" thickBot="1" x14ac:dyDescent="0.3">
      <c r="A37" s="18" t="s">
        <v>73</v>
      </c>
      <c r="B37" s="19" t="s">
        <v>74</v>
      </c>
      <c r="C37" s="19">
        <f>SUM(C31:C36)</f>
        <v>0</v>
      </c>
      <c r="D37" s="19">
        <f t="shared" ref="D37:J37" si="2">SUM(D31:D36)</f>
        <v>278673.03000000003</v>
      </c>
      <c r="E37" s="19">
        <f t="shared" si="2"/>
        <v>0</v>
      </c>
      <c r="F37" s="19">
        <f t="shared" si="2"/>
        <v>0</v>
      </c>
      <c r="G37" s="19">
        <f t="shared" si="2"/>
        <v>0</v>
      </c>
      <c r="H37" s="19">
        <f t="shared" si="2"/>
        <v>367173.49</v>
      </c>
      <c r="I37" s="19">
        <f t="shared" si="2"/>
        <v>-242846.38999999998</v>
      </c>
      <c r="J37" s="19">
        <f t="shared" si="2"/>
        <v>403000.13</v>
      </c>
    </row>
    <row r="38" spans="1:10" s="13" customFormat="1" ht="15.75" thickTop="1" x14ac:dyDescent="0.25">
      <c r="C38" s="27"/>
      <c r="D38" s="27"/>
      <c r="E38" s="27"/>
      <c r="F38" s="27"/>
      <c r="G38" s="27"/>
      <c r="H38" s="27"/>
      <c r="I38" s="27"/>
      <c r="J38" s="27"/>
    </row>
    <row r="39" spans="1:10" s="13" customFormat="1" x14ac:dyDescent="0.25">
      <c r="A39" s="13">
        <v>62</v>
      </c>
      <c r="B39" s="13" t="s">
        <v>75</v>
      </c>
      <c r="C39" s="27">
        <v>0</v>
      </c>
      <c r="D39" s="27">
        <v>0</v>
      </c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</row>
    <row r="40" spans="1:10" s="13" customFormat="1" x14ac:dyDescent="0.25">
      <c r="A40" s="13">
        <v>64</v>
      </c>
      <c r="B40" s="13" t="s">
        <v>76</v>
      </c>
      <c r="C40" s="27">
        <v>0</v>
      </c>
      <c r="D40" s="27">
        <v>0</v>
      </c>
      <c r="E40" s="27">
        <v>0</v>
      </c>
      <c r="F40" s="27">
        <v>0</v>
      </c>
      <c r="G40" s="27">
        <v>0</v>
      </c>
      <c r="H40" s="27">
        <v>700000</v>
      </c>
      <c r="I40" s="27">
        <v>0</v>
      </c>
      <c r="J40" s="27">
        <v>700000</v>
      </c>
    </row>
    <row r="41" spans="1:10" s="13" customFormat="1" x14ac:dyDescent="0.25">
      <c r="C41" s="27"/>
      <c r="D41" s="27"/>
      <c r="E41" s="27"/>
      <c r="F41" s="27"/>
      <c r="G41" s="27"/>
      <c r="H41" s="27"/>
      <c r="I41" s="27"/>
      <c r="J41" s="27"/>
    </row>
    <row r="42" spans="1:10" s="13" customFormat="1" ht="15.75" thickBot="1" x14ac:dyDescent="0.3">
      <c r="A42" s="18" t="s">
        <v>39</v>
      </c>
      <c r="B42" s="19" t="s">
        <v>77</v>
      </c>
      <c r="C42" s="19">
        <f>SUM(C39:C41)</f>
        <v>0</v>
      </c>
      <c r="D42" s="19">
        <f t="shared" ref="D42:J42" si="3">SUM(D39:D41)</f>
        <v>0</v>
      </c>
      <c r="E42" s="19">
        <f t="shared" si="3"/>
        <v>0</v>
      </c>
      <c r="F42" s="19">
        <f t="shared" si="3"/>
        <v>0</v>
      </c>
      <c r="G42" s="19">
        <f t="shared" si="3"/>
        <v>0</v>
      </c>
      <c r="H42" s="19">
        <f t="shared" si="3"/>
        <v>700000</v>
      </c>
      <c r="I42" s="19">
        <f t="shared" si="3"/>
        <v>0</v>
      </c>
      <c r="J42" s="19">
        <f t="shared" si="3"/>
        <v>700000</v>
      </c>
    </row>
    <row r="43" spans="1:10" s="13" customFormat="1" ht="15.75" thickTop="1" x14ac:dyDescent="0.25">
      <c r="C43" s="27"/>
      <c r="D43" s="27"/>
      <c r="E43" s="27"/>
      <c r="F43" s="27"/>
      <c r="G43" s="27"/>
      <c r="H43" s="27"/>
      <c r="I43" s="27"/>
      <c r="J43" s="27"/>
    </row>
    <row r="44" spans="1:10" s="13" customFormat="1" x14ac:dyDescent="0.25">
      <c r="A44" s="13">
        <v>70</v>
      </c>
      <c r="B44" s="13" t="s">
        <v>78</v>
      </c>
      <c r="C44" s="27">
        <v>0</v>
      </c>
      <c r="D44" s="27">
        <v>0</v>
      </c>
      <c r="E44" s="27">
        <v>0</v>
      </c>
      <c r="F44" s="27">
        <v>0</v>
      </c>
      <c r="G44" s="27">
        <v>0</v>
      </c>
      <c r="H44" s="27">
        <v>1022204.31</v>
      </c>
      <c r="I44" s="27">
        <v>-2149.92</v>
      </c>
      <c r="J44" s="27">
        <v>1020054.39</v>
      </c>
    </row>
    <row r="45" spans="1:10" s="13" customFormat="1" x14ac:dyDescent="0.25">
      <c r="A45" s="13">
        <v>71</v>
      </c>
      <c r="B45" s="13" t="s">
        <v>61</v>
      </c>
      <c r="C45" s="27">
        <v>0</v>
      </c>
      <c r="D45" s="27">
        <v>0</v>
      </c>
      <c r="E45" s="27">
        <v>0</v>
      </c>
      <c r="F45" s="27">
        <v>0</v>
      </c>
      <c r="G45" s="27">
        <v>0</v>
      </c>
      <c r="H45" s="27">
        <v>615506.24</v>
      </c>
      <c r="I45" s="27">
        <v>-5953977.1600000001</v>
      </c>
      <c r="J45" s="27">
        <v>-5338470.92</v>
      </c>
    </row>
    <row r="46" spans="1:10" s="13" customFormat="1" x14ac:dyDescent="0.25">
      <c r="A46" s="13">
        <v>74</v>
      </c>
      <c r="B46" s="13" t="s">
        <v>63</v>
      </c>
      <c r="C46" s="27">
        <v>0</v>
      </c>
      <c r="D46" s="27">
        <v>0</v>
      </c>
      <c r="E46" s="27">
        <v>0</v>
      </c>
      <c r="F46" s="27">
        <v>0</v>
      </c>
      <c r="G46" s="27">
        <v>0</v>
      </c>
      <c r="H46" s="27">
        <v>21550</v>
      </c>
      <c r="I46" s="27">
        <v>-1204354.53</v>
      </c>
      <c r="J46" s="27">
        <v>-1182804.53</v>
      </c>
    </row>
    <row r="47" spans="1:10" s="13" customFormat="1" x14ac:dyDescent="0.25">
      <c r="A47" s="13">
        <v>75</v>
      </c>
      <c r="B47" s="13" t="s">
        <v>64</v>
      </c>
      <c r="C47" s="27">
        <v>0</v>
      </c>
      <c r="D47" s="27">
        <v>0</v>
      </c>
      <c r="E47" s="27">
        <v>0</v>
      </c>
      <c r="F47" s="27">
        <v>0</v>
      </c>
      <c r="G47" s="27">
        <v>0</v>
      </c>
      <c r="H47" s="27">
        <v>433979.41</v>
      </c>
      <c r="I47" s="27">
        <v>-24.3</v>
      </c>
      <c r="J47" s="27">
        <v>433955.11</v>
      </c>
    </row>
    <row r="48" spans="1:10" s="13" customFormat="1" x14ac:dyDescent="0.25">
      <c r="A48" s="13">
        <v>76</v>
      </c>
      <c r="B48" s="13" t="s">
        <v>65</v>
      </c>
      <c r="C48" s="27">
        <v>0</v>
      </c>
      <c r="D48" s="27">
        <v>0</v>
      </c>
      <c r="E48" s="27">
        <v>0</v>
      </c>
      <c r="F48" s="27">
        <v>0</v>
      </c>
      <c r="G48" s="27">
        <v>0</v>
      </c>
      <c r="H48" s="27">
        <v>12500</v>
      </c>
      <c r="I48" s="27">
        <v>-7000</v>
      </c>
      <c r="J48" s="27">
        <v>5500</v>
      </c>
    </row>
    <row r="49" spans="1:10" s="13" customFormat="1" x14ac:dyDescent="0.25">
      <c r="A49" s="13">
        <v>77</v>
      </c>
      <c r="B49" s="13" t="s">
        <v>79</v>
      </c>
      <c r="C49" s="27">
        <v>0</v>
      </c>
      <c r="D49" s="27">
        <v>0</v>
      </c>
      <c r="E49" s="27">
        <v>0</v>
      </c>
      <c r="F49" s="27">
        <v>0</v>
      </c>
      <c r="G49" s="27">
        <v>0</v>
      </c>
      <c r="H49" s="27">
        <v>0</v>
      </c>
      <c r="I49" s="27">
        <v>-530625</v>
      </c>
      <c r="J49" s="27">
        <v>-530625</v>
      </c>
    </row>
    <row r="50" spans="1:10" s="13" customFormat="1" x14ac:dyDescent="0.25">
      <c r="A50" s="13">
        <v>78</v>
      </c>
      <c r="B50" s="13" t="s">
        <v>67</v>
      </c>
      <c r="C50" s="27">
        <v>0</v>
      </c>
      <c r="D50" s="27">
        <v>0</v>
      </c>
      <c r="E50" s="27">
        <v>0</v>
      </c>
      <c r="F50" s="27">
        <v>0</v>
      </c>
      <c r="G50" s="27">
        <v>0</v>
      </c>
      <c r="H50" s="27">
        <v>0</v>
      </c>
      <c r="I50" s="27">
        <v>-11839.29</v>
      </c>
      <c r="J50" s="27">
        <v>-11839.29</v>
      </c>
    </row>
    <row r="51" spans="1:10" s="13" customFormat="1" x14ac:dyDescent="0.25">
      <c r="A51" s="13">
        <v>79</v>
      </c>
      <c r="B51" s="13" t="s">
        <v>80</v>
      </c>
      <c r="C51" s="27">
        <v>0</v>
      </c>
      <c r="D51" s="27">
        <v>0</v>
      </c>
      <c r="E51" s="27">
        <v>0</v>
      </c>
      <c r="F51" s="27">
        <v>0</v>
      </c>
      <c r="G51" s="27">
        <v>0</v>
      </c>
      <c r="H51" s="27">
        <v>0</v>
      </c>
      <c r="I51" s="27">
        <v>-2981121.62</v>
      </c>
      <c r="J51" s="27">
        <v>-2981121.62</v>
      </c>
    </row>
    <row r="52" spans="1:10" s="13" customFormat="1" x14ac:dyDescent="0.25">
      <c r="C52" s="27"/>
      <c r="D52" s="27"/>
      <c r="E52" s="27"/>
      <c r="F52" s="27"/>
      <c r="G52" s="27"/>
      <c r="H52" s="27"/>
      <c r="I52" s="27"/>
      <c r="J52" s="27"/>
    </row>
    <row r="53" spans="1:10" s="13" customFormat="1" ht="15.75" thickBot="1" x14ac:dyDescent="0.3">
      <c r="A53" s="18" t="s">
        <v>43</v>
      </c>
      <c r="B53" s="19" t="s">
        <v>44</v>
      </c>
      <c r="C53" s="19">
        <f>SUM(C44:C52)</f>
        <v>0</v>
      </c>
      <c r="D53" s="19">
        <f t="shared" ref="D53:J53" si="4">SUM(D44:D52)</f>
        <v>0</v>
      </c>
      <c r="E53" s="19">
        <f t="shared" si="4"/>
        <v>0</v>
      </c>
      <c r="F53" s="19">
        <f t="shared" si="4"/>
        <v>0</v>
      </c>
      <c r="G53" s="19">
        <f t="shared" si="4"/>
        <v>0</v>
      </c>
      <c r="H53" s="19">
        <f t="shared" si="4"/>
        <v>2105739.96</v>
      </c>
      <c r="I53" s="19">
        <f t="shared" si="4"/>
        <v>-10691091.82</v>
      </c>
      <c r="J53" s="19">
        <f t="shared" si="4"/>
        <v>-8585351.8599999994</v>
      </c>
    </row>
    <row r="54" spans="1:10" s="13" customFormat="1" ht="15.75" thickTop="1" x14ac:dyDescent="0.25">
      <c r="C54" s="27"/>
      <c r="D54" s="27"/>
      <c r="E54" s="27"/>
      <c r="F54" s="27"/>
      <c r="G54" s="27"/>
      <c r="H54" s="27"/>
      <c r="I54" s="27"/>
      <c r="J54" s="27"/>
    </row>
    <row r="55" spans="1:10" s="13" customFormat="1" x14ac:dyDescent="0.25">
      <c r="A55" s="13">
        <v>87</v>
      </c>
      <c r="B55" s="13" t="s">
        <v>81</v>
      </c>
      <c r="C55" s="27">
        <v>0</v>
      </c>
      <c r="D55" s="27">
        <v>0</v>
      </c>
      <c r="E55" s="27">
        <v>0</v>
      </c>
      <c r="F55" s="27">
        <v>0</v>
      </c>
      <c r="G55" s="27">
        <v>153436548.97999999</v>
      </c>
      <c r="H55" s="27">
        <v>0</v>
      </c>
      <c r="I55" s="27">
        <v>-255981.61</v>
      </c>
      <c r="J55" s="27">
        <v>153180567.37</v>
      </c>
    </row>
    <row r="56" spans="1:10" s="13" customFormat="1" x14ac:dyDescent="0.25">
      <c r="C56" s="27"/>
      <c r="D56" s="27"/>
      <c r="E56" s="27"/>
      <c r="F56" s="27"/>
      <c r="G56" s="27"/>
      <c r="H56" s="27"/>
      <c r="I56" s="27"/>
      <c r="J56" s="27"/>
    </row>
    <row r="57" spans="1:10" s="13" customFormat="1" ht="15.75" thickBot="1" x14ac:dyDescent="0.3">
      <c r="A57" s="18" t="s">
        <v>47</v>
      </c>
      <c r="B57" s="19" t="s">
        <v>82</v>
      </c>
      <c r="C57" s="19">
        <f>SUM(C55:C56)</f>
        <v>0</v>
      </c>
      <c r="D57" s="19">
        <f t="shared" ref="D57:J57" si="5">SUM(D55:D56)</f>
        <v>0</v>
      </c>
      <c r="E57" s="19">
        <f t="shared" si="5"/>
        <v>0</v>
      </c>
      <c r="F57" s="19">
        <f t="shared" si="5"/>
        <v>0</v>
      </c>
      <c r="G57" s="19">
        <f t="shared" si="5"/>
        <v>153436548.97999999</v>
      </c>
      <c r="H57" s="19">
        <f t="shared" si="5"/>
        <v>0</v>
      </c>
      <c r="I57" s="19">
        <f t="shared" si="5"/>
        <v>-255981.61</v>
      </c>
      <c r="J57" s="19">
        <f t="shared" si="5"/>
        <v>153180567.37</v>
      </c>
    </row>
    <row r="58" spans="1:10" s="13" customFormat="1" ht="15.75" thickTop="1" x14ac:dyDescent="0.25">
      <c r="C58" s="27"/>
      <c r="D58" s="27"/>
      <c r="E58" s="27"/>
      <c r="F58" s="27"/>
      <c r="G58" s="27"/>
      <c r="H58" s="27"/>
      <c r="I58" s="27"/>
      <c r="J58" s="27"/>
    </row>
    <row r="59" spans="1:10" s="13" customFormat="1" x14ac:dyDescent="0.25">
      <c r="A59" s="13">
        <v>91</v>
      </c>
      <c r="B59" s="13" t="s">
        <v>83</v>
      </c>
      <c r="C59" s="27">
        <v>0</v>
      </c>
      <c r="D59" s="27">
        <v>0</v>
      </c>
      <c r="E59" s="27">
        <v>0</v>
      </c>
      <c r="F59" s="27">
        <v>0</v>
      </c>
      <c r="G59" s="27">
        <v>0</v>
      </c>
      <c r="H59" s="27">
        <v>6093985.3499999996</v>
      </c>
      <c r="I59" s="27">
        <v>-831575.73</v>
      </c>
      <c r="J59" s="27">
        <v>5262409.62</v>
      </c>
    </row>
    <row r="60" spans="1:10" s="13" customFormat="1" x14ac:dyDescent="0.25">
      <c r="C60" s="27"/>
      <c r="D60" s="27"/>
      <c r="E60" s="27"/>
      <c r="F60" s="27"/>
      <c r="G60" s="27"/>
      <c r="H60" s="27"/>
      <c r="I60" s="27"/>
      <c r="J60" s="27"/>
    </row>
    <row r="61" spans="1:10" s="13" customFormat="1" ht="15.75" thickBot="1" x14ac:dyDescent="0.3">
      <c r="A61" s="18" t="s">
        <v>84</v>
      </c>
      <c r="B61" s="19" t="s">
        <v>51</v>
      </c>
      <c r="C61" s="19">
        <f>SUM(C59:C60)</f>
        <v>0</v>
      </c>
      <c r="D61" s="19">
        <f t="shared" ref="D61:J61" si="6">SUM(D59:D60)</f>
        <v>0</v>
      </c>
      <c r="E61" s="19">
        <f t="shared" si="6"/>
        <v>0</v>
      </c>
      <c r="F61" s="19">
        <f t="shared" si="6"/>
        <v>0</v>
      </c>
      <c r="G61" s="19">
        <f t="shared" si="6"/>
        <v>0</v>
      </c>
      <c r="H61" s="19">
        <f t="shared" si="6"/>
        <v>6093985.3499999996</v>
      </c>
      <c r="I61" s="19">
        <f t="shared" si="6"/>
        <v>-831575.73</v>
      </c>
      <c r="J61" s="19">
        <f t="shared" si="6"/>
        <v>5262409.62</v>
      </c>
    </row>
    <row r="62" spans="1:10" s="13" customFormat="1" ht="15.75" thickTop="1" x14ac:dyDescent="0.25">
      <c r="B62" s="27"/>
      <c r="C62" s="27"/>
      <c r="D62" s="27"/>
      <c r="E62" s="27"/>
      <c r="F62" s="27"/>
      <c r="G62" s="27"/>
      <c r="H62" s="27"/>
      <c r="I62" s="27"/>
      <c r="J62" s="27"/>
    </row>
    <row r="63" spans="1:10" s="13" customFormat="1" ht="21" customHeight="1" x14ac:dyDescent="0.25">
      <c r="A63" s="23" t="s">
        <v>85</v>
      </c>
      <c r="B63" s="23"/>
      <c r="C63" s="24">
        <f>C17+C29+C37+C53+C42+C57+C61</f>
        <v>1666994</v>
      </c>
      <c r="D63" s="24">
        <f t="shared" ref="D63:J63" si="7">D17+D29+D37+D53+D42+D57+D61</f>
        <v>4147401.6899999995</v>
      </c>
      <c r="E63" s="24">
        <f t="shared" si="7"/>
        <v>0</v>
      </c>
      <c r="F63" s="24">
        <f t="shared" si="7"/>
        <v>0</v>
      </c>
      <c r="G63" s="24">
        <f t="shared" si="7"/>
        <v>153436548.97999999</v>
      </c>
      <c r="H63" s="24">
        <f t="shared" si="7"/>
        <v>17306474.219999999</v>
      </c>
      <c r="I63" s="24">
        <f t="shared" si="7"/>
        <v>-30407029.270000003</v>
      </c>
      <c r="J63" s="24">
        <f t="shared" si="7"/>
        <v>146150389.62</v>
      </c>
    </row>
    <row r="64" spans="1:10" x14ac:dyDescent="0.25">
      <c r="C64" s="9"/>
      <c r="D64" s="1"/>
      <c r="E64" s="1"/>
      <c r="F64" s="1"/>
      <c r="G64" s="1"/>
      <c r="H64" s="1"/>
      <c r="I64" s="1"/>
      <c r="J64" s="1"/>
    </row>
    <row r="65" spans="3:10" x14ac:dyDescent="0.25">
      <c r="C65" s="1"/>
      <c r="D65" s="1"/>
      <c r="E65" s="1"/>
      <c r="F65" s="1"/>
      <c r="G65" s="1"/>
      <c r="H65" s="1"/>
      <c r="I65" s="1"/>
      <c r="J65" s="1"/>
    </row>
    <row r="66" spans="3:10" x14ac:dyDescent="0.25">
      <c r="C66" s="1"/>
      <c r="D66" s="1"/>
      <c r="E66" s="1"/>
      <c r="F66" s="1"/>
      <c r="G66" s="1"/>
      <c r="H66" s="1"/>
      <c r="I66" s="1"/>
      <c r="J66" s="1"/>
    </row>
    <row r="67" spans="3:10" x14ac:dyDescent="0.25">
      <c r="C67" s="1"/>
      <c r="D67" s="1"/>
      <c r="E67" s="1"/>
      <c r="F67" s="1"/>
      <c r="G67" s="1"/>
      <c r="H67" s="1"/>
      <c r="I67" s="1"/>
      <c r="J67" s="1"/>
    </row>
    <row r="68" spans="3:10" x14ac:dyDescent="0.25">
      <c r="C68" s="1"/>
    </row>
    <row r="69" spans="3:10" x14ac:dyDescent="0.25">
      <c r="C69" s="1"/>
      <c r="D69" s="1"/>
      <c r="E69" s="1"/>
      <c r="F69" s="1"/>
      <c r="G69" s="9"/>
      <c r="H69" s="9"/>
      <c r="I69" s="9"/>
      <c r="J69" s="1"/>
    </row>
  </sheetData>
  <mergeCells count="9">
    <mergeCell ref="J8:J9"/>
    <mergeCell ref="E8:F8"/>
    <mergeCell ref="A8:A9"/>
    <mergeCell ref="B8:B9"/>
    <mergeCell ref="C8:C9"/>
    <mergeCell ref="D8:D9"/>
    <mergeCell ref="G8:G9"/>
    <mergeCell ref="H8:H9"/>
    <mergeCell ref="I8:I9"/>
  </mergeCells>
  <pageMargins left="0.70866141732283472" right="0.70866141732283472" top="0.74803149606299213" bottom="0.74803149606299213" header="0.31496062992125984" footer="0.31496062992125984"/>
  <pageSetup paperSize="9" scale="5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L64"/>
  <sheetViews>
    <sheetView showGridLines="0" zoomScaleNormal="100" workbookViewId="0">
      <selection activeCell="A5" sqref="A5"/>
    </sheetView>
  </sheetViews>
  <sheetFormatPr defaultColWidth="16.140625" defaultRowHeight="15" x14ac:dyDescent="0.25"/>
  <cols>
    <col min="1" max="1" width="13.85546875" customWidth="1"/>
    <col min="2" max="2" width="46.42578125" customWidth="1"/>
    <col min="3" max="3" width="13.85546875" style="1" bestFit="1" customWidth="1"/>
    <col min="4" max="4" width="14.5703125" style="1" customWidth="1"/>
    <col min="5" max="5" width="18.5703125" style="1" customWidth="1"/>
    <col min="6" max="6" width="16.140625" style="1" bestFit="1" customWidth="1"/>
    <col min="7" max="7" width="14.5703125" style="1" bestFit="1" customWidth="1"/>
    <col min="8" max="9" width="14.5703125" style="1" customWidth="1"/>
    <col min="10" max="10" width="16.42578125" style="1" customWidth="1"/>
    <col min="11" max="11" width="7.42578125" customWidth="1"/>
    <col min="12" max="12" width="20.140625" hidden="1" customWidth="1"/>
    <col min="13" max="13" width="1.28515625" customWidth="1"/>
    <col min="14" max="15" width="16.140625" customWidth="1"/>
  </cols>
  <sheetData>
    <row r="1" spans="1:11" x14ac:dyDescent="0.25">
      <c r="K1" s="10"/>
    </row>
    <row r="2" spans="1:11" ht="18.75" x14ac:dyDescent="0.3">
      <c r="A2" s="25" t="s">
        <v>89</v>
      </c>
      <c r="K2" s="10"/>
    </row>
    <row r="3" spans="1:11" x14ac:dyDescent="0.25">
      <c r="A3" s="2"/>
      <c r="K3" s="10"/>
    </row>
    <row r="4" spans="1:11" x14ac:dyDescent="0.25">
      <c r="A4" s="26" t="s">
        <v>87</v>
      </c>
      <c r="K4" s="10"/>
    </row>
    <row r="5" spans="1:11" ht="45" x14ac:dyDescent="0.25">
      <c r="A5" s="12" t="s">
        <v>0</v>
      </c>
      <c r="B5" s="12" t="s">
        <v>1</v>
      </c>
      <c r="C5" s="12" t="s">
        <v>2</v>
      </c>
      <c r="D5" s="12" t="s">
        <v>3</v>
      </c>
      <c r="E5" s="29" t="s">
        <v>4</v>
      </c>
      <c r="F5" s="29"/>
      <c r="G5" s="12" t="s">
        <v>5</v>
      </c>
      <c r="H5" s="12" t="s">
        <v>90</v>
      </c>
      <c r="I5" s="12" t="s">
        <v>91</v>
      </c>
      <c r="J5" s="12" t="s">
        <v>6</v>
      </c>
      <c r="K5" s="11"/>
    </row>
    <row r="6" spans="1:11" s="13" customFormat="1" x14ac:dyDescent="0.25">
      <c r="A6" s="12"/>
      <c r="B6" s="12"/>
      <c r="C6" s="12"/>
      <c r="D6" s="12"/>
      <c r="E6" s="12" t="s">
        <v>7</v>
      </c>
      <c r="F6" s="12" t="s">
        <v>8</v>
      </c>
      <c r="G6" s="12"/>
      <c r="H6" s="30"/>
      <c r="I6" s="30"/>
      <c r="J6" s="12"/>
    </row>
    <row r="7" spans="1:11" s="13" customFormat="1" x14ac:dyDescent="0.25">
      <c r="A7" s="14"/>
      <c r="B7" s="15"/>
      <c r="C7" s="16"/>
      <c r="D7" s="16"/>
      <c r="E7" s="16"/>
      <c r="F7" s="16"/>
      <c r="G7" s="17"/>
      <c r="H7" s="17"/>
      <c r="I7" s="17"/>
      <c r="J7" s="16"/>
    </row>
    <row r="8" spans="1:11" s="13" customFormat="1" x14ac:dyDescent="0.25">
      <c r="A8" s="14"/>
      <c r="B8" s="15"/>
      <c r="C8" s="16"/>
      <c r="D8" s="16"/>
      <c r="E8" s="16"/>
      <c r="F8" s="16"/>
      <c r="G8" s="17"/>
      <c r="H8" s="17"/>
      <c r="I8" s="17"/>
      <c r="J8" s="16"/>
    </row>
    <row r="9" spans="1:11" s="13" customFormat="1" x14ac:dyDescent="0.25">
      <c r="A9" s="14">
        <v>12</v>
      </c>
      <c r="B9" s="15" t="s">
        <v>9</v>
      </c>
      <c r="C9" s="16">
        <v>1076498</v>
      </c>
      <c r="D9" s="16">
        <v>973168.42</v>
      </c>
      <c r="E9" s="16">
        <v>2862934.53</v>
      </c>
      <c r="F9" s="16">
        <v>-2329222.25</v>
      </c>
      <c r="G9" s="16">
        <v>0</v>
      </c>
      <c r="H9" s="16">
        <v>0</v>
      </c>
      <c r="I9" s="16">
        <v>-5621803.5199999996</v>
      </c>
      <c r="J9" s="16">
        <v>-3038424.82</v>
      </c>
    </row>
    <row r="10" spans="1:11" s="13" customFormat="1" x14ac:dyDescent="0.25">
      <c r="A10" s="14">
        <v>13</v>
      </c>
      <c r="B10" s="15" t="s">
        <v>10</v>
      </c>
      <c r="C10" s="16">
        <v>402496</v>
      </c>
      <c r="D10" s="16">
        <v>1784570.87</v>
      </c>
      <c r="E10" s="16">
        <v>12738066.609999999</v>
      </c>
      <c r="F10" s="16">
        <v>-13582655.060000001</v>
      </c>
      <c r="G10" s="16">
        <v>0</v>
      </c>
      <c r="H10" s="16">
        <v>0</v>
      </c>
      <c r="I10" s="16">
        <v>-5010657.54</v>
      </c>
      <c r="J10" s="16">
        <v>-3668179.12</v>
      </c>
    </row>
    <row r="11" spans="1:11" s="13" customFormat="1" x14ac:dyDescent="0.25">
      <c r="A11" s="14">
        <v>15</v>
      </c>
      <c r="B11" s="15" t="s">
        <v>11</v>
      </c>
      <c r="C11" s="16">
        <v>0</v>
      </c>
      <c r="D11" s="16">
        <v>0</v>
      </c>
      <c r="E11" s="16">
        <v>862457.47</v>
      </c>
      <c r="F11" s="16">
        <v>-454599.95</v>
      </c>
      <c r="G11" s="16">
        <v>0</v>
      </c>
      <c r="H11" s="16">
        <v>0</v>
      </c>
      <c r="I11" s="16">
        <v>0</v>
      </c>
      <c r="J11" s="16">
        <v>407857.52</v>
      </c>
    </row>
    <row r="12" spans="1:11" s="13" customFormat="1" x14ac:dyDescent="0.25">
      <c r="A12" s="14">
        <v>16</v>
      </c>
      <c r="B12" s="15" t="s">
        <v>12</v>
      </c>
      <c r="C12" s="16">
        <v>188000</v>
      </c>
      <c r="D12" s="16">
        <v>622484.51</v>
      </c>
      <c r="E12" s="16">
        <v>1015817.44</v>
      </c>
      <c r="F12" s="16">
        <v>-678463.35</v>
      </c>
      <c r="G12" s="16">
        <v>0</v>
      </c>
      <c r="H12" s="16">
        <v>0</v>
      </c>
      <c r="I12" s="16">
        <v>-743413.94</v>
      </c>
      <c r="J12" s="16">
        <v>404424.66</v>
      </c>
    </row>
    <row r="13" spans="1:11" s="13" customFormat="1" x14ac:dyDescent="0.25">
      <c r="A13" s="14"/>
      <c r="B13" s="15"/>
      <c r="C13" s="16"/>
      <c r="D13" s="16"/>
      <c r="E13" s="16"/>
      <c r="F13" s="16"/>
      <c r="G13" s="16"/>
      <c r="H13" s="16"/>
      <c r="I13" s="16"/>
      <c r="J13" s="16"/>
    </row>
    <row r="14" spans="1:11" s="13" customFormat="1" ht="15.75" thickBot="1" x14ac:dyDescent="0.3">
      <c r="A14" s="18" t="s">
        <v>13</v>
      </c>
      <c r="B14" s="19" t="s">
        <v>14</v>
      </c>
      <c r="C14" s="19">
        <f>SUM(C9:C13)</f>
        <v>1666994</v>
      </c>
      <c r="D14" s="19">
        <f t="shared" ref="D14:J14" si="0">SUM(D9:D13)</f>
        <v>3380223.8</v>
      </c>
      <c r="E14" s="19">
        <f t="shared" si="0"/>
        <v>17479276.050000001</v>
      </c>
      <c r="F14" s="19">
        <f t="shared" si="0"/>
        <v>-17044940.609999999</v>
      </c>
      <c r="G14" s="19">
        <f t="shared" si="0"/>
        <v>0</v>
      </c>
      <c r="H14" s="19">
        <f t="shared" si="0"/>
        <v>0</v>
      </c>
      <c r="I14" s="19">
        <f t="shared" si="0"/>
        <v>-11375874.999999998</v>
      </c>
      <c r="J14" s="19">
        <f t="shared" si="0"/>
        <v>-5894321.7599999998</v>
      </c>
    </row>
    <row r="15" spans="1:11" s="13" customFormat="1" ht="15.75" thickTop="1" x14ac:dyDescent="0.25">
      <c r="A15" s="14"/>
      <c r="B15" s="15"/>
      <c r="C15" s="16"/>
      <c r="D15" s="20"/>
      <c r="E15" s="16"/>
      <c r="F15" s="16"/>
      <c r="G15" s="16"/>
      <c r="H15" s="16"/>
      <c r="I15" s="16"/>
      <c r="J15" s="16"/>
    </row>
    <row r="16" spans="1:11" s="13" customFormat="1" x14ac:dyDescent="0.25">
      <c r="A16" s="14">
        <v>20</v>
      </c>
      <c r="B16" s="15" t="s">
        <v>15</v>
      </c>
      <c r="C16" s="20">
        <v>0</v>
      </c>
      <c r="D16" s="20">
        <v>0</v>
      </c>
      <c r="E16" s="20">
        <v>612257.82999999996</v>
      </c>
      <c r="F16" s="20">
        <v>-532553.65</v>
      </c>
      <c r="G16" s="20">
        <v>59689.11</v>
      </c>
      <c r="H16" s="20">
        <v>0</v>
      </c>
      <c r="I16" s="20">
        <v>0</v>
      </c>
      <c r="J16" s="16">
        <v>139393.29</v>
      </c>
    </row>
    <row r="17" spans="1:10" s="13" customFormat="1" x14ac:dyDescent="0.25">
      <c r="A17" s="14">
        <v>21</v>
      </c>
      <c r="B17" s="15" t="s">
        <v>16</v>
      </c>
      <c r="C17" s="20">
        <v>0</v>
      </c>
      <c r="D17" s="20">
        <v>0</v>
      </c>
      <c r="E17" s="16">
        <v>3289585.78</v>
      </c>
      <c r="F17" s="16">
        <v>-3197180.96</v>
      </c>
      <c r="G17" s="16">
        <v>743723.67</v>
      </c>
      <c r="H17" s="16">
        <v>0</v>
      </c>
      <c r="I17" s="16">
        <v>0</v>
      </c>
      <c r="J17" s="16">
        <v>836128.49</v>
      </c>
    </row>
    <row r="18" spans="1:10" s="13" customFormat="1" x14ac:dyDescent="0.25">
      <c r="A18" s="14">
        <v>22</v>
      </c>
      <c r="B18" s="15" t="s">
        <v>17</v>
      </c>
      <c r="C18" s="21">
        <v>0</v>
      </c>
      <c r="D18" s="20">
        <v>699224.45</v>
      </c>
      <c r="E18" s="16">
        <v>229563152.02000001</v>
      </c>
      <c r="F18" s="16">
        <v>-235082432.06</v>
      </c>
      <c r="G18" s="21">
        <v>74395191.780000001</v>
      </c>
      <c r="H18" s="21">
        <v>8406474.1899999995</v>
      </c>
      <c r="I18" s="21">
        <v>-7026612.75</v>
      </c>
      <c r="J18" s="16">
        <v>70954997.629999995</v>
      </c>
    </row>
    <row r="19" spans="1:10" s="13" customFormat="1" x14ac:dyDescent="0.25">
      <c r="A19" s="14">
        <v>23</v>
      </c>
      <c r="B19" s="15" t="s">
        <v>18</v>
      </c>
      <c r="C19" s="16">
        <v>0</v>
      </c>
      <c r="D19" s="20">
        <v>0</v>
      </c>
      <c r="E19" s="16">
        <v>367952.74</v>
      </c>
      <c r="F19" s="16">
        <v>-532524.93000000005</v>
      </c>
      <c r="G19" s="16">
        <v>175669.17</v>
      </c>
      <c r="H19" s="16">
        <v>0</v>
      </c>
      <c r="I19" s="16">
        <v>0</v>
      </c>
      <c r="J19" s="16">
        <v>11096.98</v>
      </c>
    </row>
    <row r="20" spans="1:10" s="13" customFormat="1" x14ac:dyDescent="0.25">
      <c r="A20" s="14">
        <v>24</v>
      </c>
      <c r="B20" s="15" t="s">
        <v>19</v>
      </c>
      <c r="C20" s="16">
        <v>0</v>
      </c>
      <c r="D20" s="20">
        <v>0</v>
      </c>
      <c r="E20" s="16">
        <v>341788.54</v>
      </c>
      <c r="F20" s="16">
        <v>-173625.91</v>
      </c>
      <c r="G20" s="16">
        <v>23565.39</v>
      </c>
      <c r="H20" s="16">
        <v>0</v>
      </c>
      <c r="I20" s="16">
        <v>0</v>
      </c>
      <c r="J20" s="16">
        <v>191728.02</v>
      </c>
    </row>
    <row r="21" spans="1:10" s="13" customFormat="1" x14ac:dyDescent="0.25">
      <c r="A21" s="14"/>
      <c r="B21" s="15"/>
      <c r="C21" s="16"/>
      <c r="D21" s="20"/>
      <c r="E21" s="16"/>
      <c r="F21" s="16"/>
      <c r="G21" s="16"/>
      <c r="H21" s="16"/>
      <c r="I21" s="16"/>
      <c r="J21" s="16"/>
    </row>
    <row r="22" spans="1:10" s="13" customFormat="1" ht="15.75" thickBot="1" x14ac:dyDescent="0.3">
      <c r="A22" s="18" t="s">
        <v>20</v>
      </c>
      <c r="B22" s="19" t="s">
        <v>21</v>
      </c>
      <c r="C22" s="19">
        <f>SUM(C16:C21)</f>
        <v>0</v>
      </c>
      <c r="D22" s="19">
        <f t="shared" ref="D22:J22" si="1">SUM(D16:D21)</f>
        <v>699224.45</v>
      </c>
      <c r="E22" s="19">
        <f t="shared" si="1"/>
        <v>234174736.91000003</v>
      </c>
      <c r="F22" s="19">
        <f t="shared" si="1"/>
        <v>-239518317.51000002</v>
      </c>
      <c r="G22" s="19">
        <f t="shared" si="1"/>
        <v>75397839.120000005</v>
      </c>
      <c r="H22" s="19">
        <f t="shared" si="1"/>
        <v>8406474.1899999995</v>
      </c>
      <c r="I22" s="19">
        <f t="shared" si="1"/>
        <v>-7026612.75</v>
      </c>
      <c r="J22" s="19">
        <f t="shared" si="1"/>
        <v>72133344.409999996</v>
      </c>
    </row>
    <row r="23" spans="1:10" s="13" customFormat="1" ht="15.75" thickTop="1" x14ac:dyDescent="0.25">
      <c r="A23" s="14"/>
      <c r="B23" s="15"/>
      <c r="C23" s="16"/>
      <c r="D23" s="20"/>
      <c r="E23" s="16"/>
      <c r="F23" s="20"/>
      <c r="G23" s="16"/>
      <c r="H23" s="16"/>
      <c r="I23" s="16"/>
      <c r="J23" s="16"/>
    </row>
    <row r="24" spans="1:10" s="13" customFormat="1" x14ac:dyDescent="0.25">
      <c r="A24" s="14">
        <v>31</v>
      </c>
      <c r="B24" s="15" t="s">
        <v>22</v>
      </c>
      <c r="C24" s="16">
        <v>0</v>
      </c>
      <c r="D24" s="20">
        <v>0</v>
      </c>
      <c r="E24" s="20">
        <v>54130.13</v>
      </c>
      <c r="F24" s="20">
        <v>-87370.2</v>
      </c>
      <c r="G24" s="20">
        <v>0</v>
      </c>
      <c r="H24" s="20">
        <v>0</v>
      </c>
      <c r="I24" s="20">
        <v>0</v>
      </c>
      <c r="J24" s="16">
        <v>-33240.07</v>
      </c>
    </row>
    <row r="25" spans="1:10" s="13" customFormat="1" x14ac:dyDescent="0.25">
      <c r="A25" s="14">
        <v>35</v>
      </c>
      <c r="B25" s="15" t="s">
        <v>23</v>
      </c>
      <c r="C25" s="16">
        <v>0</v>
      </c>
      <c r="D25" s="20">
        <v>0</v>
      </c>
      <c r="E25" s="16">
        <v>573483.44999999995</v>
      </c>
      <c r="F25" s="16">
        <v>-442417.39</v>
      </c>
      <c r="G25" s="20">
        <v>0</v>
      </c>
      <c r="H25" s="20">
        <v>0</v>
      </c>
      <c r="I25" s="20">
        <v>0</v>
      </c>
      <c r="J25" s="16">
        <v>131066.06</v>
      </c>
    </row>
    <row r="26" spans="1:10" s="13" customFormat="1" x14ac:dyDescent="0.25">
      <c r="A26" s="14"/>
      <c r="B26" s="15"/>
      <c r="C26" s="16"/>
      <c r="D26" s="20"/>
      <c r="E26" s="16"/>
      <c r="F26" s="20"/>
      <c r="G26" s="16"/>
      <c r="H26" s="16"/>
      <c r="I26" s="16"/>
      <c r="J26" s="16"/>
    </row>
    <row r="27" spans="1:10" s="13" customFormat="1" ht="15.75" thickBot="1" x14ac:dyDescent="0.3">
      <c r="A27" s="18" t="s">
        <v>24</v>
      </c>
      <c r="B27" s="19" t="s">
        <v>25</v>
      </c>
      <c r="C27" s="19">
        <f>SUM(C24:C26)</f>
        <v>0</v>
      </c>
      <c r="D27" s="19">
        <f t="shared" ref="D27:J27" si="2">SUM(D24:D26)</f>
        <v>0</v>
      </c>
      <c r="E27" s="19">
        <f t="shared" si="2"/>
        <v>627613.57999999996</v>
      </c>
      <c r="F27" s="19">
        <f t="shared" si="2"/>
        <v>-529787.59</v>
      </c>
      <c r="G27" s="19">
        <f t="shared" si="2"/>
        <v>0</v>
      </c>
      <c r="H27" s="19">
        <f t="shared" si="2"/>
        <v>0</v>
      </c>
      <c r="I27" s="19">
        <f t="shared" si="2"/>
        <v>0</v>
      </c>
      <c r="J27" s="19">
        <f t="shared" si="2"/>
        <v>97825.989999999991</v>
      </c>
    </row>
    <row r="28" spans="1:10" s="13" customFormat="1" ht="15.75" thickTop="1" x14ac:dyDescent="0.25">
      <c r="A28" s="14"/>
      <c r="B28" s="15"/>
      <c r="C28" s="16"/>
      <c r="D28" s="20"/>
      <c r="E28" s="16"/>
      <c r="F28" s="20"/>
      <c r="G28" s="16"/>
      <c r="H28" s="16"/>
      <c r="I28" s="16"/>
      <c r="J28" s="16"/>
    </row>
    <row r="29" spans="1:10" s="13" customFormat="1" x14ac:dyDescent="0.25">
      <c r="A29" s="14">
        <v>40</v>
      </c>
      <c r="B29" s="15" t="s">
        <v>26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</row>
    <row r="30" spans="1:10" s="13" customFormat="1" x14ac:dyDescent="0.25">
      <c r="A30" s="14">
        <v>41</v>
      </c>
      <c r="B30" s="15" t="s">
        <v>27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</row>
    <row r="31" spans="1:10" s="13" customFormat="1" x14ac:dyDescent="0.25">
      <c r="A31" s="14">
        <v>44</v>
      </c>
      <c r="B31" s="15" t="s">
        <v>28</v>
      </c>
      <c r="C31" s="20">
        <v>0</v>
      </c>
      <c r="D31" s="20">
        <v>0</v>
      </c>
      <c r="E31" s="16">
        <v>232226.68</v>
      </c>
      <c r="F31" s="16">
        <v>-112881.60000000001</v>
      </c>
      <c r="G31" s="20">
        <v>0</v>
      </c>
      <c r="H31" s="20">
        <v>0</v>
      </c>
      <c r="I31" s="20">
        <v>0</v>
      </c>
      <c r="J31" s="16">
        <v>119345.08</v>
      </c>
    </row>
    <row r="32" spans="1:10" s="13" customFormat="1" x14ac:dyDescent="0.25">
      <c r="A32" s="14">
        <v>46</v>
      </c>
      <c r="B32" s="15" t="s">
        <v>29</v>
      </c>
      <c r="C32" s="16">
        <v>0</v>
      </c>
      <c r="D32" s="16">
        <v>0</v>
      </c>
      <c r="E32" s="16">
        <v>20000.48</v>
      </c>
      <c r="F32" s="20">
        <v>0</v>
      </c>
      <c r="G32" s="16">
        <v>0</v>
      </c>
      <c r="H32" s="16">
        <v>0</v>
      </c>
      <c r="I32" s="16">
        <v>0</v>
      </c>
      <c r="J32" s="16">
        <v>20000.48</v>
      </c>
    </row>
    <row r="33" spans="1:10" s="13" customFormat="1" x14ac:dyDescent="0.25">
      <c r="A33" s="14">
        <v>47</v>
      </c>
      <c r="B33" s="15" t="s">
        <v>30</v>
      </c>
      <c r="C33" s="16">
        <v>0</v>
      </c>
      <c r="D33" s="16">
        <v>0</v>
      </c>
      <c r="E33" s="16">
        <v>38503.94</v>
      </c>
      <c r="F33" s="20">
        <v>-9261.9500000000007</v>
      </c>
      <c r="G33" s="16">
        <v>0</v>
      </c>
      <c r="H33" s="16">
        <v>0</v>
      </c>
      <c r="I33" s="16">
        <v>0</v>
      </c>
      <c r="J33" s="16">
        <v>29241.99</v>
      </c>
    </row>
    <row r="34" spans="1:10" s="13" customFormat="1" x14ac:dyDescent="0.25">
      <c r="A34" s="14">
        <v>48</v>
      </c>
      <c r="B34" s="15" t="s">
        <v>31</v>
      </c>
      <c r="C34" s="20">
        <v>0</v>
      </c>
      <c r="D34" s="20">
        <v>67953.440000000002</v>
      </c>
      <c r="E34" s="16">
        <v>1686013.96</v>
      </c>
      <c r="F34" s="16">
        <v>-638912.1</v>
      </c>
      <c r="G34" s="20">
        <v>0</v>
      </c>
      <c r="H34" s="20">
        <v>0</v>
      </c>
      <c r="I34" s="20">
        <v>-456014.85</v>
      </c>
      <c r="J34" s="16">
        <v>659040.44999999995</v>
      </c>
    </row>
    <row r="35" spans="1:10" s="13" customFormat="1" x14ac:dyDescent="0.25">
      <c r="A35" s="14">
        <v>49</v>
      </c>
      <c r="B35" s="15" t="s">
        <v>32</v>
      </c>
      <c r="C35" s="16">
        <v>0</v>
      </c>
      <c r="D35" s="20">
        <v>0</v>
      </c>
      <c r="E35" s="16">
        <v>0</v>
      </c>
      <c r="F35" s="20">
        <v>0</v>
      </c>
      <c r="G35" s="16">
        <v>0</v>
      </c>
      <c r="H35" s="16">
        <v>0</v>
      </c>
      <c r="I35" s="16">
        <v>0</v>
      </c>
      <c r="J35" s="16">
        <v>0</v>
      </c>
    </row>
    <row r="36" spans="1:10" s="13" customFormat="1" x14ac:dyDescent="0.25">
      <c r="A36" s="14"/>
      <c r="B36" s="15"/>
      <c r="C36" s="16"/>
      <c r="D36" s="20"/>
      <c r="E36" s="16"/>
      <c r="F36" s="20"/>
      <c r="G36" s="16"/>
      <c r="H36" s="16"/>
      <c r="I36" s="16"/>
      <c r="J36" s="16"/>
    </row>
    <row r="37" spans="1:10" s="13" customFormat="1" ht="15.75" thickBot="1" x14ac:dyDescent="0.3">
      <c r="A37" s="18" t="s">
        <v>33</v>
      </c>
      <c r="B37" s="19" t="s">
        <v>34</v>
      </c>
      <c r="C37" s="19">
        <f>SUM(C29:C36)</f>
        <v>0</v>
      </c>
      <c r="D37" s="19">
        <f t="shared" ref="D37:J37" si="3">SUM(D29:D36)</f>
        <v>67953.440000000002</v>
      </c>
      <c r="E37" s="19">
        <f t="shared" si="3"/>
        <v>1976745.06</v>
      </c>
      <c r="F37" s="19">
        <f t="shared" si="3"/>
        <v>-761055.65</v>
      </c>
      <c r="G37" s="19">
        <f t="shared" si="3"/>
        <v>0</v>
      </c>
      <c r="H37" s="19">
        <f t="shared" si="3"/>
        <v>0</v>
      </c>
      <c r="I37" s="19">
        <f t="shared" si="3"/>
        <v>-456014.85</v>
      </c>
      <c r="J37" s="19">
        <f t="shared" si="3"/>
        <v>827628</v>
      </c>
    </row>
    <row r="38" spans="1:10" s="13" customFormat="1" ht="15.75" thickTop="1" x14ac:dyDescent="0.25">
      <c r="A38" s="14"/>
      <c r="B38" s="15"/>
      <c r="C38" s="16"/>
      <c r="D38" s="20"/>
      <c r="E38" s="16"/>
      <c r="F38" s="20"/>
      <c r="G38" s="20"/>
      <c r="H38" s="20"/>
      <c r="I38" s="20"/>
      <c r="J38" s="16"/>
    </row>
    <row r="39" spans="1:10" s="13" customFormat="1" x14ac:dyDescent="0.25">
      <c r="A39" s="14">
        <v>61</v>
      </c>
      <c r="B39" s="15" t="s">
        <v>35</v>
      </c>
      <c r="C39" s="20">
        <v>0</v>
      </c>
      <c r="D39" s="16">
        <v>0</v>
      </c>
      <c r="E39" s="20">
        <v>21551880.82</v>
      </c>
      <c r="F39" s="20">
        <v>-19377938.66</v>
      </c>
      <c r="G39" s="16">
        <v>8671024.5899999999</v>
      </c>
      <c r="H39" s="16">
        <v>828073</v>
      </c>
      <c r="I39" s="16">
        <v>-95248.43</v>
      </c>
      <c r="J39" s="16">
        <v>11577791.32</v>
      </c>
    </row>
    <row r="40" spans="1:10" s="13" customFormat="1" x14ac:dyDescent="0.25">
      <c r="A40" s="14">
        <v>62</v>
      </c>
      <c r="B40" s="15" t="s">
        <v>36</v>
      </c>
      <c r="C40" s="20">
        <v>0</v>
      </c>
      <c r="D40" s="16">
        <v>0</v>
      </c>
      <c r="E40" s="16">
        <v>18018784.719999999</v>
      </c>
      <c r="F40" s="16">
        <v>-16135777.48</v>
      </c>
      <c r="G40" s="16">
        <v>4911493.33</v>
      </c>
      <c r="H40" s="16">
        <v>2571255.7400000002</v>
      </c>
      <c r="I40" s="16">
        <v>-7000</v>
      </c>
      <c r="J40" s="16">
        <v>9358756.3100000005</v>
      </c>
    </row>
    <row r="41" spans="1:10" s="13" customFormat="1" x14ac:dyDescent="0.25">
      <c r="A41" s="14">
        <v>63</v>
      </c>
      <c r="B41" s="15" t="s">
        <v>37</v>
      </c>
      <c r="C41" s="20">
        <v>0</v>
      </c>
      <c r="D41" s="16">
        <v>0</v>
      </c>
      <c r="E41" s="16">
        <v>20194585.390000001</v>
      </c>
      <c r="F41" s="16">
        <v>-19924614.550000001</v>
      </c>
      <c r="G41" s="16">
        <v>2992967.1</v>
      </c>
      <c r="H41" s="16">
        <v>702799.92</v>
      </c>
      <c r="I41" s="16">
        <v>-702174.22</v>
      </c>
      <c r="J41" s="16">
        <v>3263563.64</v>
      </c>
    </row>
    <row r="42" spans="1:10" s="13" customFormat="1" x14ac:dyDescent="0.25">
      <c r="A42" s="14">
        <v>64</v>
      </c>
      <c r="B42" s="15" t="s">
        <v>38</v>
      </c>
      <c r="C42" s="20">
        <v>0</v>
      </c>
      <c r="D42" s="16">
        <v>0</v>
      </c>
      <c r="E42" s="16">
        <v>103870122.08</v>
      </c>
      <c r="F42" s="16">
        <v>-104636561.77</v>
      </c>
      <c r="G42" s="16">
        <v>61463224.840000004</v>
      </c>
      <c r="H42" s="16">
        <v>4797871.37</v>
      </c>
      <c r="I42" s="16">
        <v>-10744104.02</v>
      </c>
      <c r="J42" s="16">
        <v>54750552.5</v>
      </c>
    </row>
    <row r="43" spans="1:10" s="13" customFormat="1" x14ac:dyDescent="0.25">
      <c r="A43" s="14"/>
      <c r="B43" s="15"/>
      <c r="C43" s="20"/>
      <c r="D43" s="20"/>
      <c r="E43" s="16"/>
      <c r="F43" s="16"/>
      <c r="G43" s="20"/>
      <c r="H43" s="20"/>
      <c r="I43" s="20"/>
      <c r="J43" s="16"/>
    </row>
    <row r="44" spans="1:10" s="13" customFormat="1" ht="15.75" thickBot="1" x14ac:dyDescent="0.3">
      <c r="A44" s="18" t="s">
        <v>39</v>
      </c>
      <c r="B44" s="19" t="s">
        <v>40</v>
      </c>
      <c r="C44" s="19">
        <f t="shared" ref="C44:J44" si="4">SUM(C39:C43)</f>
        <v>0</v>
      </c>
      <c r="D44" s="19">
        <f t="shared" si="4"/>
        <v>0</v>
      </c>
      <c r="E44" s="19">
        <f t="shared" si="4"/>
        <v>163635373.00999999</v>
      </c>
      <c r="F44" s="19">
        <f t="shared" si="4"/>
        <v>-160074892.45999998</v>
      </c>
      <c r="G44" s="19">
        <f t="shared" si="4"/>
        <v>78038709.859999999</v>
      </c>
      <c r="H44" s="19">
        <f t="shared" si="4"/>
        <v>8900000.0300000012</v>
      </c>
      <c r="I44" s="19">
        <f t="shared" si="4"/>
        <v>-11548526.67</v>
      </c>
      <c r="J44" s="19">
        <f t="shared" si="4"/>
        <v>78950663.770000011</v>
      </c>
    </row>
    <row r="45" spans="1:10" s="13" customFormat="1" ht="15.75" thickTop="1" x14ac:dyDescent="0.25">
      <c r="A45" s="22"/>
      <c r="B45" s="15"/>
      <c r="C45" s="16"/>
      <c r="D45" s="20"/>
      <c r="E45" s="28"/>
      <c r="F45" s="28"/>
      <c r="G45" s="28"/>
      <c r="H45" s="28"/>
      <c r="I45" s="28"/>
      <c r="J45" s="16"/>
    </row>
    <row r="46" spans="1:10" s="13" customFormat="1" x14ac:dyDescent="0.25">
      <c r="A46" s="14">
        <v>71</v>
      </c>
      <c r="B46" s="15" t="s">
        <v>41</v>
      </c>
      <c r="C46" s="16">
        <v>0</v>
      </c>
      <c r="D46" s="20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</row>
    <row r="47" spans="1:10" s="13" customFormat="1" x14ac:dyDescent="0.25">
      <c r="A47" s="14">
        <v>74</v>
      </c>
      <c r="B47" s="15" t="s">
        <v>28</v>
      </c>
      <c r="C47" s="16">
        <v>0</v>
      </c>
      <c r="D47" s="20">
        <v>0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</row>
    <row r="48" spans="1:10" s="13" customFormat="1" x14ac:dyDescent="0.25">
      <c r="A48" s="14">
        <v>78</v>
      </c>
      <c r="B48" s="15" t="s">
        <v>42</v>
      </c>
      <c r="C48" s="16">
        <v>0</v>
      </c>
      <c r="D48" s="20">
        <v>0</v>
      </c>
      <c r="E48" s="16">
        <v>35249.21</v>
      </c>
      <c r="F48" s="16">
        <v>0</v>
      </c>
      <c r="G48" s="16">
        <v>0</v>
      </c>
      <c r="H48" s="16">
        <v>0</v>
      </c>
      <c r="I48" s="16">
        <v>0</v>
      </c>
      <c r="J48" s="16">
        <v>35249.21</v>
      </c>
    </row>
    <row r="49" spans="1:10" s="13" customFormat="1" x14ac:dyDescent="0.25">
      <c r="A49" s="14">
        <v>79</v>
      </c>
      <c r="B49" s="15" t="s">
        <v>32</v>
      </c>
      <c r="C49" s="16">
        <v>0</v>
      </c>
      <c r="D49" s="20">
        <v>0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6">
        <v>0</v>
      </c>
    </row>
    <row r="50" spans="1:10" s="13" customFormat="1" x14ac:dyDescent="0.25">
      <c r="A50" s="14"/>
      <c r="B50" s="15"/>
      <c r="C50" s="16"/>
      <c r="D50" s="20"/>
      <c r="E50" s="28"/>
      <c r="F50" s="28"/>
      <c r="G50" s="16"/>
      <c r="H50" s="16"/>
      <c r="I50" s="16"/>
      <c r="J50" s="16"/>
    </row>
    <row r="51" spans="1:10" s="13" customFormat="1" ht="15.75" thickBot="1" x14ac:dyDescent="0.3">
      <c r="A51" s="18" t="s">
        <v>43</v>
      </c>
      <c r="B51" s="19" t="s">
        <v>44</v>
      </c>
      <c r="C51" s="19">
        <f>SUM(C46:C50)</f>
        <v>0</v>
      </c>
      <c r="D51" s="19">
        <f t="shared" ref="D51:J51" si="5">SUM(D46:D50)</f>
        <v>0</v>
      </c>
      <c r="E51" s="19">
        <f t="shared" si="5"/>
        <v>35249.21</v>
      </c>
      <c r="F51" s="19">
        <f t="shared" si="5"/>
        <v>0</v>
      </c>
      <c r="G51" s="19">
        <f t="shared" si="5"/>
        <v>0</v>
      </c>
      <c r="H51" s="19">
        <f t="shared" si="5"/>
        <v>0</v>
      </c>
      <c r="I51" s="19">
        <f t="shared" si="5"/>
        <v>0</v>
      </c>
      <c r="J51" s="19">
        <f t="shared" si="5"/>
        <v>35249.21</v>
      </c>
    </row>
    <row r="52" spans="1:10" s="13" customFormat="1" ht="15.75" thickTop="1" x14ac:dyDescent="0.25">
      <c r="A52" s="22"/>
      <c r="B52" s="15"/>
      <c r="C52" s="16"/>
      <c r="D52" s="20"/>
      <c r="E52" s="28"/>
      <c r="F52" s="28"/>
      <c r="G52" s="28"/>
      <c r="H52" s="28"/>
      <c r="I52" s="28"/>
      <c r="J52" s="16"/>
    </row>
    <row r="53" spans="1:10" s="13" customFormat="1" x14ac:dyDescent="0.25">
      <c r="A53" s="14">
        <v>82</v>
      </c>
      <c r="B53" s="15" t="s">
        <v>45</v>
      </c>
      <c r="C53" s="16">
        <v>0</v>
      </c>
      <c r="D53" s="20">
        <v>0</v>
      </c>
      <c r="E53" s="16">
        <v>0</v>
      </c>
      <c r="F53" s="16">
        <v>0</v>
      </c>
      <c r="G53" s="16">
        <v>0</v>
      </c>
      <c r="H53" s="16">
        <v>0</v>
      </c>
      <c r="I53" s="16">
        <v>0</v>
      </c>
      <c r="J53" s="16">
        <v>0</v>
      </c>
    </row>
    <row r="54" spans="1:10" s="13" customFormat="1" x14ac:dyDescent="0.25">
      <c r="A54" s="14">
        <v>84</v>
      </c>
      <c r="B54" s="15" t="s">
        <v>46</v>
      </c>
      <c r="C54" s="16">
        <v>0</v>
      </c>
      <c r="D54" s="20">
        <v>0</v>
      </c>
      <c r="E54" s="16">
        <v>0</v>
      </c>
      <c r="F54" s="16">
        <v>0</v>
      </c>
      <c r="G54" s="16">
        <v>0</v>
      </c>
      <c r="H54" s="16">
        <v>0</v>
      </c>
      <c r="I54" s="16">
        <v>0</v>
      </c>
      <c r="J54" s="16">
        <v>0</v>
      </c>
    </row>
    <row r="55" spans="1:10" s="13" customFormat="1" x14ac:dyDescent="0.25">
      <c r="A55" s="14"/>
      <c r="B55" s="15"/>
      <c r="C55" s="16"/>
      <c r="D55" s="20"/>
      <c r="E55" s="16"/>
      <c r="F55" s="16"/>
      <c r="G55" s="16"/>
      <c r="H55" s="16"/>
      <c r="I55" s="16"/>
      <c r="J55" s="16"/>
    </row>
    <row r="56" spans="1:10" s="13" customFormat="1" ht="15.75" thickBot="1" x14ac:dyDescent="0.3">
      <c r="A56" s="18" t="s">
        <v>47</v>
      </c>
      <c r="B56" s="19" t="s">
        <v>48</v>
      </c>
      <c r="C56" s="19">
        <f t="shared" ref="C56:G56" si="6">C54</f>
        <v>0</v>
      </c>
      <c r="D56" s="19">
        <f t="shared" si="6"/>
        <v>0</v>
      </c>
      <c r="E56" s="19">
        <f>SUM(E53:E55)</f>
        <v>0</v>
      </c>
      <c r="F56" s="19">
        <f>F53+F54</f>
        <v>0</v>
      </c>
      <c r="G56" s="19">
        <f t="shared" si="6"/>
        <v>0</v>
      </c>
      <c r="H56" s="19"/>
      <c r="I56" s="19"/>
      <c r="J56" s="19">
        <f>C56+D56+E56+F56+G56</f>
        <v>0</v>
      </c>
    </row>
    <row r="57" spans="1:10" s="13" customFormat="1" ht="15.75" thickTop="1" x14ac:dyDescent="0.25">
      <c r="A57" s="22"/>
      <c r="B57" s="15"/>
      <c r="C57" s="16"/>
      <c r="D57" s="20"/>
      <c r="E57" s="28"/>
      <c r="F57" s="28"/>
      <c r="G57" s="28"/>
      <c r="H57" s="28"/>
      <c r="I57" s="28"/>
      <c r="J57" s="16"/>
    </row>
    <row r="58" spans="1:10" s="13" customFormat="1" x14ac:dyDescent="0.25">
      <c r="A58" s="14">
        <v>91</v>
      </c>
      <c r="B58" s="15" t="s">
        <v>49</v>
      </c>
      <c r="C58" s="16">
        <v>0</v>
      </c>
      <c r="D58" s="20">
        <v>0</v>
      </c>
      <c r="E58" s="16">
        <v>0</v>
      </c>
      <c r="F58" s="16">
        <v>0</v>
      </c>
      <c r="G58" s="16">
        <v>0</v>
      </c>
      <c r="H58" s="16">
        <v>0</v>
      </c>
      <c r="I58" s="16">
        <v>0</v>
      </c>
      <c r="J58" s="16">
        <v>0</v>
      </c>
    </row>
    <row r="59" spans="1:10" s="13" customFormat="1" x14ac:dyDescent="0.25">
      <c r="A59" s="14"/>
      <c r="B59" s="15"/>
      <c r="C59" s="16"/>
      <c r="D59" s="20"/>
      <c r="E59" s="16"/>
      <c r="F59" s="16"/>
      <c r="G59" s="16"/>
      <c r="H59" s="16"/>
      <c r="I59" s="16"/>
      <c r="J59" s="16"/>
    </row>
    <row r="60" spans="1:10" s="13" customFormat="1" ht="15.75" thickBot="1" x14ac:dyDescent="0.3">
      <c r="A60" s="18" t="s">
        <v>50</v>
      </c>
      <c r="B60" s="19" t="s">
        <v>51</v>
      </c>
      <c r="C60" s="19">
        <f t="shared" ref="C60:G60" si="7">C58</f>
        <v>0</v>
      </c>
      <c r="D60" s="19">
        <f t="shared" si="7"/>
        <v>0</v>
      </c>
      <c r="E60" s="19">
        <f t="shared" si="7"/>
        <v>0</v>
      </c>
      <c r="F60" s="19">
        <f t="shared" si="7"/>
        <v>0</v>
      </c>
      <c r="G60" s="19">
        <f t="shared" si="7"/>
        <v>0</v>
      </c>
      <c r="H60" s="19"/>
      <c r="I60" s="19"/>
      <c r="J60" s="19">
        <f>C60+D60+E60+F60+G60</f>
        <v>0</v>
      </c>
    </row>
    <row r="61" spans="1:10" s="13" customFormat="1" ht="15.75" thickTop="1" x14ac:dyDescent="0.25">
      <c r="A61" s="14"/>
      <c r="B61" s="15"/>
      <c r="C61" s="16"/>
      <c r="D61" s="16"/>
      <c r="E61" s="16"/>
      <c r="F61" s="20"/>
      <c r="G61" s="16"/>
      <c r="H61" s="16"/>
      <c r="I61" s="16"/>
      <c r="J61" s="16"/>
    </row>
    <row r="62" spans="1:10" s="13" customFormat="1" ht="23.25" customHeight="1" x14ac:dyDescent="0.25">
      <c r="A62" s="23" t="s">
        <v>52</v>
      </c>
      <c r="B62" s="23"/>
      <c r="C62" s="24">
        <f>C14+C22+C27+C37+C44+C51+C60+C56</f>
        <v>1666994</v>
      </c>
      <c r="D62" s="24">
        <f t="shared" ref="D62:J62" si="8">D14+D22+D27+D37+D44+D51+D60+D56</f>
        <v>4147401.69</v>
      </c>
      <c r="E62" s="24">
        <f t="shared" si="8"/>
        <v>417928993.81999999</v>
      </c>
      <c r="F62" s="24">
        <f t="shared" si="8"/>
        <v>-417928993.81999999</v>
      </c>
      <c r="G62" s="24">
        <f t="shared" si="8"/>
        <v>153436548.98000002</v>
      </c>
      <c r="H62" s="24">
        <f t="shared" si="8"/>
        <v>17306474.219999999</v>
      </c>
      <c r="I62" s="24">
        <f t="shared" si="8"/>
        <v>-30407029.270000003</v>
      </c>
      <c r="J62" s="24">
        <f t="shared" si="8"/>
        <v>146150389.62000003</v>
      </c>
    </row>
    <row r="63" spans="1:10" x14ac:dyDescent="0.25">
      <c r="A63" s="5"/>
      <c r="B63" s="6"/>
      <c r="C63" s="7"/>
      <c r="D63" s="7"/>
      <c r="E63" s="8"/>
      <c r="F63" s="8"/>
      <c r="G63" s="8"/>
      <c r="H63" s="8"/>
      <c r="I63" s="8"/>
      <c r="J63" s="8"/>
    </row>
    <row r="64" spans="1:10" x14ac:dyDescent="0.25">
      <c r="A64" s="5"/>
      <c r="B64" s="6"/>
      <c r="C64" s="7"/>
      <c r="D64" s="7"/>
      <c r="E64" s="8"/>
      <c r="F64" s="8"/>
      <c r="G64" s="8"/>
      <c r="H64" s="8"/>
      <c r="I64" s="8"/>
      <c r="J64" s="8"/>
    </row>
  </sheetData>
  <mergeCells count="1">
    <mergeCell ref="E5:F5"/>
  </mergeCells>
  <pageMargins left="0.70866141732283472" right="0.70866141732283472" top="0.74803149606299213" bottom="0.74803149606299213" header="0.31496062992125984" footer="0.31496062992125984"/>
  <pageSetup paperSize="9" scale="4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2343D018995924AA519A2847E1AF797" ma:contentTypeVersion="17" ma:contentTypeDescription="Crea un document nou" ma:contentTypeScope="" ma:versionID="2055a849bf5d16c5d08b67cb16db1386">
  <xsd:schema xmlns:xsd="http://www.w3.org/2001/XMLSchema" xmlns:xs="http://www.w3.org/2001/XMLSchema" xmlns:p="http://schemas.microsoft.com/office/2006/metadata/properties" xmlns:ns2="ee1f67ce-da88-4dfb-a650-0f0da831f464" xmlns:ns3="c0983f89-a1cb-4442-b4b9-3c8b9e162bd0" targetNamespace="http://schemas.microsoft.com/office/2006/metadata/properties" ma:root="true" ma:fieldsID="2f78eedc63dba4754cfa6f3e0e196bb1" ns2:_="" ns3:_="">
    <xsd:import namespace="ee1f67ce-da88-4dfb-a650-0f0da831f464"/>
    <xsd:import namespace="c0983f89-a1cb-4442-b4b9-3c8b9e162b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1f67ce-da88-4dfb-a650-0f0da831f46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983f89-a1cb-4442-b4b9-3c8b9e162bd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e90f72d4-ddfc-4b6c-b761-d24ad6d64ddd}" ma:internalName="TaxCatchAll" ma:showField="CatchAllData" ma:web="c0983f89-a1cb-4442-b4b9-3c8b9e162b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0983f89-a1cb-4442-b4b9-3c8b9e162bd0" xsi:nil="true"/>
    <lcf76f155ced4ddcb4097134ff3c332f xmlns="ee1f67ce-da88-4dfb-a650-0f0da831f46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EAE2037-F624-4638-8CFA-0ABFF538E0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1f67ce-da88-4dfb-a650-0f0da831f464"/>
    <ds:schemaRef ds:uri="c0983f89-a1cb-4442-b4b9-3c8b9e162b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8BEA605-648D-4FC0-A41A-46B837796C0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1AD707-71C5-404D-BE5F-D8D0A44D683F}">
  <ds:schemaRefs>
    <ds:schemaRef ds:uri="ee1f67ce-da88-4dfb-a650-0f0da831f464"/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www.w3.org/XML/1998/namespace"/>
    <ds:schemaRef ds:uri="http://purl.org/dc/dcmitype/"/>
    <ds:schemaRef ds:uri="c0983f89-a1cb-4442-b4b9-3c8b9e162bd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2025 MCI</vt:lpstr>
      <vt:lpstr>2025 MCD</vt:lpstr>
    </vt:vector>
  </TitlesOfParts>
  <Manager/>
  <Company>UAB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Raquel Camacho Linares</dc:creator>
  <cp:keywords/>
  <dc:description/>
  <cp:lastModifiedBy>Marta Vila Morros</cp:lastModifiedBy>
  <cp:revision/>
  <cp:lastPrinted>2026-07-31T10:06:14Z</cp:lastPrinted>
  <dcterms:created xsi:type="dcterms:W3CDTF">2021-04-21T11:07:37Z</dcterms:created>
  <dcterms:modified xsi:type="dcterms:W3CDTF">2026-07-31T10:07:53Z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0x01010072343D018995924AA519A2847E1AF797</vt:lpwstr>
  </property>
  <property fmtid="{D5CDD505-2E9C-101B-9397-08002B2CF9AE}" pid="3" name="MediaServiceImageTags">
    <vt:lpwstr/>
  </property>
</Properties>
</file>