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ab-my.sharepoint.com/personal/2122948_uab_cat/Documents/Escritorio/Doc Propostes/"/>
    </mc:Choice>
  </mc:AlternateContent>
  <xr:revisionPtr revIDLastSave="0" documentId="8_{7B82E301-D3E1-41FA-AD91-5E22ED700504}" xr6:coauthVersionLast="47" xr6:coauthVersionMax="47" xr10:uidLastSave="{00000000-0000-0000-0000-000000000000}"/>
  <bookViews>
    <workbookView xWindow="28680" yWindow="-240" windowWidth="29040" windowHeight="15720" xr2:uid="{00000000-000D-0000-FFFF-FFFF00000000}"/>
  </bookViews>
  <sheets>
    <sheet name="Dades Estudi" sheetId="2" r:id="rId1"/>
    <sheet name="Estudis continguts" sheetId="3" r:id="rId2"/>
    <sheet name="Professorat" sheetId="1" r:id="rId3"/>
  </sheets>
  <definedNames>
    <definedName name="_xlnm.Print_Area" localSheetId="0">'Dades Estudi'!$A$1:$K$49</definedName>
    <definedName name="_xlnm.Print_Area" localSheetId="1">'Estudis continguts'!$A$1:$I$40</definedName>
    <definedName name="_xlnm.Print_Area" localSheetId="2">Professorat!$A$1:$J$186</definedName>
    <definedName name="C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2" l="1"/>
  <c r="B34" i="2"/>
  <c r="B33" i="2"/>
  <c r="B4" i="1"/>
  <c r="B5" i="1"/>
  <c r="B21" i="1"/>
  <c r="B35" i="1"/>
  <c r="B49" i="1"/>
  <c r="B63" i="1"/>
  <c r="B77" i="1"/>
  <c r="B91" i="1"/>
  <c r="B105" i="1"/>
  <c r="B119" i="1"/>
  <c r="B133" i="1"/>
  <c r="B147" i="1"/>
  <c r="B6" i="1"/>
  <c r="C35" i="1"/>
  <c r="D35" i="1"/>
  <c r="E35" i="1"/>
  <c r="E21" i="1"/>
  <c r="D21" i="1"/>
  <c r="C21" i="1"/>
  <c r="E28" i="2"/>
  <c r="H21" i="1"/>
  <c r="G21" i="1"/>
  <c r="F21" i="1"/>
  <c r="H20" i="1"/>
  <c r="T329" i="1" s="1"/>
  <c r="G20" i="1"/>
  <c r="P329" i="1" s="1"/>
  <c r="F20" i="1"/>
  <c r="N329" i="1" s="1"/>
  <c r="H35" i="1"/>
  <c r="G35" i="1"/>
  <c r="F35" i="1"/>
  <c r="H34" i="1"/>
  <c r="T343" i="1" s="1"/>
  <c r="G34" i="1"/>
  <c r="P343" i="1" s="1"/>
  <c r="F34" i="1"/>
  <c r="H49" i="1"/>
  <c r="G49" i="1"/>
  <c r="F49" i="1"/>
  <c r="E49" i="1"/>
  <c r="D49" i="1"/>
  <c r="C49" i="1"/>
  <c r="H48" i="1"/>
  <c r="T357" i="1" s="1"/>
  <c r="G48" i="1"/>
  <c r="P357" i="1" s="1"/>
  <c r="F48" i="1"/>
  <c r="H63" i="1"/>
  <c r="G63" i="1"/>
  <c r="F63" i="1"/>
  <c r="E63" i="1"/>
  <c r="D63" i="1"/>
  <c r="C63" i="1"/>
  <c r="H62" i="1"/>
  <c r="G62" i="1"/>
  <c r="P371" i="1" s="1"/>
  <c r="F62" i="1"/>
  <c r="H77" i="1"/>
  <c r="G77" i="1"/>
  <c r="F77" i="1"/>
  <c r="E77" i="1"/>
  <c r="D77" i="1"/>
  <c r="C77" i="1"/>
  <c r="H76" i="1"/>
  <c r="T385" i="1" s="1"/>
  <c r="G76" i="1"/>
  <c r="P385" i="1" s="1"/>
  <c r="F76" i="1"/>
  <c r="H91" i="1"/>
  <c r="G91" i="1"/>
  <c r="F91" i="1"/>
  <c r="E91" i="1"/>
  <c r="D91" i="1"/>
  <c r="C91" i="1"/>
  <c r="H90" i="1"/>
  <c r="T399" i="1" s="1"/>
  <c r="G90" i="1"/>
  <c r="P399" i="1" s="1"/>
  <c r="F90" i="1"/>
  <c r="N399" i="1" s="1"/>
  <c r="H105" i="1"/>
  <c r="G105" i="1"/>
  <c r="F105" i="1"/>
  <c r="E105" i="1"/>
  <c r="D105" i="1"/>
  <c r="C105" i="1"/>
  <c r="H104" i="1"/>
  <c r="T413" i="1" s="1"/>
  <c r="G104" i="1"/>
  <c r="P413" i="1" s="1"/>
  <c r="F104" i="1"/>
  <c r="H119" i="1"/>
  <c r="G119" i="1"/>
  <c r="F119" i="1"/>
  <c r="E119" i="1"/>
  <c r="D119" i="1"/>
  <c r="C119" i="1"/>
  <c r="H118" i="1"/>
  <c r="G118" i="1"/>
  <c r="P427" i="1" s="1"/>
  <c r="F118" i="1"/>
  <c r="H133" i="1"/>
  <c r="G133" i="1"/>
  <c r="F133" i="1"/>
  <c r="E133" i="1"/>
  <c r="D133" i="1"/>
  <c r="C133" i="1"/>
  <c r="H132" i="1"/>
  <c r="T441" i="1" s="1"/>
  <c r="G132" i="1"/>
  <c r="P441" i="1" s="1"/>
  <c r="F132" i="1"/>
  <c r="H147" i="1"/>
  <c r="G147" i="1"/>
  <c r="F147" i="1"/>
  <c r="H146" i="1"/>
  <c r="T455" i="1" s="1"/>
  <c r="G146" i="1"/>
  <c r="F146" i="1"/>
  <c r="N455" i="1" s="1"/>
  <c r="E147" i="1"/>
  <c r="D147" i="1"/>
  <c r="C147" i="1"/>
  <c r="AJ324" i="1"/>
  <c r="AG327" i="1"/>
  <c r="AG328" i="1"/>
  <c r="AE327" i="1"/>
  <c r="AE328" i="1"/>
  <c r="AC327" i="1"/>
  <c r="AC328" i="1"/>
  <c r="AK328" i="1"/>
  <c r="AJ328" i="1"/>
  <c r="AI328" i="1"/>
  <c r="AK327" i="1"/>
  <c r="AJ327" i="1"/>
  <c r="AI327" i="1"/>
  <c r="AK326" i="1"/>
  <c r="AJ326" i="1"/>
  <c r="AI326" i="1"/>
  <c r="AK325" i="1"/>
  <c r="AJ325" i="1"/>
  <c r="AI325" i="1"/>
  <c r="AG326" i="1"/>
  <c r="AE326" i="1"/>
  <c r="AC326" i="1"/>
  <c r="AG325" i="1"/>
  <c r="AE325" i="1"/>
  <c r="AC325" i="1"/>
  <c r="AK324" i="1"/>
  <c r="AI324" i="1"/>
  <c r="AG324" i="1"/>
  <c r="AE324" i="1"/>
  <c r="AC324" i="1"/>
  <c r="AK342" i="1"/>
  <c r="AJ342" i="1"/>
  <c r="AI342" i="1"/>
  <c r="AG342" i="1"/>
  <c r="AE342" i="1"/>
  <c r="AC342" i="1"/>
  <c r="AK341" i="1"/>
  <c r="AJ341" i="1"/>
  <c r="AI341" i="1"/>
  <c r="AG341" i="1"/>
  <c r="AE341" i="1"/>
  <c r="AC341" i="1"/>
  <c r="AK340" i="1"/>
  <c r="AJ340" i="1"/>
  <c r="AI340" i="1"/>
  <c r="AG340" i="1"/>
  <c r="AE340" i="1"/>
  <c r="AC340" i="1"/>
  <c r="AK339" i="1"/>
  <c r="AJ339" i="1"/>
  <c r="AI339" i="1"/>
  <c r="AG339" i="1"/>
  <c r="AE339" i="1"/>
  <c r="AC339" i="1"/>
  <c r="AK338" i="1"/>
  <c r="AJ338" i="1"/>
  <c r="AI338" i="1"/>
  <c r="AG338" i="1"/>
  <c r="AE338" i="1"/>
  <c r="AC338" i="1"/>
  <c r="AK356" i="1"/>
  <c r="AJ356" i="1"/>
  <c r="AI356" i="1"/>
  <c r="AG356" i="1"/>
  <c r="AE356" i="1"/>
  <c r="AC356" i="1"/>
  <c r="AK355" i="1"/>
  <c r="AJ355" i="1"/>
  <c r="AI355" i="1"/>
  <c r="AG355" i="1"/>
  <c r="AE355" i="1"/>
  <c r="AC355" i="1"/>
  <c r="AK354" i="1"/>
  <c r="AJ354" i="1"/>
  <c r="AI354" i="1"/>
  <c r="AG354" i="1"/>
  <c r="AE354" i="1"/>
  <c r="AC354" i="1"/>
  <c r="AK353" i="1"/>
  <c r="AJ353" i="1"/>
  <c r="AI353" i="1"/>
  <c r="AG353" i="1"/>
  <c r="AE353" i="1"/>
  <c r="AC353" i="1"/>
  <c r="AK352" i="1"/>
  <c r="AJ352" i="1"/>
  <c r="AI352" i="1"/>
  <c r="AG352" i="1"/>
  <c r="AE352" i="1"/>
  <c r="AC352" i="1"/>
  <c r="AK370" i="1"/>
  <c r="AJ370" i="1"/>
  <c r="AI370" i="1"/>
  <c r="AG370" i="1"/>
  <c r="AE370" i="1"/>
  <c r="AC370" i="1"/>
  <c r="AK369" i="1"/>
  <c r="AJ369" i="1"/>
  <c r="AI369" i="1"/>
  <c r="AG369" i="1"/>
  <c r="AE369" i="1"/>
  <c r="AC369" i="1"/>
  <c r="AK368" i="1"/>
  <c r="AJ368" i="1"/>
  <c r="AI368" i="1"/>
  <c r="AG368" i="1"/>
  <c r="AE368" i="1"/>
  <c r="AC368" i="1"/>
  <c r="AK367" i="1"/>
  <c r="AJ367" i="1"/>
  <c r="AI367" i="1"/>
  <c r="AG367" i="1"/>
  <c r="AE367" i="1"/>
  <c r="AC367" i="1"/>
  <c r="AK366" i="1"/>
  <c r="AJ366" i="1"/>
  <c r="AI366" i="1"/>
  <c r="AG366" i="1"/>
  <c r="AE366" i="1"/>
  <c r="AC366" i="1"/>
  <c r="AK384" i="1"/>
  <c r="AJ384" i="1"/>
  <c r="AI384" i="1"/>
  <c r="AG384" i="1"/>
  <c r="AE384" i="1"/>
  <c r="AC384" i="1"/>
  <c r="AK383" i="1"/>
  <c r="AJ383" i="1"/>
  <c r="AI383" i="1"/>
  <c r="AG383" i="1"/>
  <c r="AE383" i="1"/>
  <c r="AC383" i="1"/>
  <c r="AK382" i="1"/>
  <c r="AJ382" i="1"/>
  <c r="AI382" i="1"/>
  <c r="AG382" i="1"/>
  <c r="AE382" i="1"/>
  <c r="AC382" i="1"/>
  <c r="AK381" i="1"/>
  <c r="AJ381" i="1"/>
  <c r="AI381" i="1"/>
  <c r="AG381" i="1"/>
  <c r="AE381" i="1"/>
  <c r="AC381" i="1"/>
  <c r="AK380" i="1"/>
  <c r="AJ380" i="1"/>
  <c r="AI380" i="1"/>
  <c r="AG380" i="1"/>
  <c r="AE380" i="1"/>
  <c r="AC380" i="1"/>
  <c r="AK398" i="1"/>
  <c r="AJ398" i="1"/>
  <c r="AI398" i="1"/>
  <c r="AG398" i="1"/>
  <c r="AE398" i="1"/>
  <c r="AC398" i="1"/>
  <c r="AK397" i="1"/>
  <c r="AJ397" i="1"/>
  <c r="AI397" i="1"/>
  <c r="AG397" i="1"/>
  <c r="AE397" i="1"/>
  <c r="AC397" i="1"/>
  <c r="AK396" i="1"/>
  <c r="AJ396" i="1"/>
  <c r="AI396" i="1"/>
  <c r="AG396" i="1"/>
  <c r="AE396" i="1"/>
  <c r="AC396" i="1"/>
  <c r="AK395" i="1"/>
  <c r="AJ395" i="1"/>
  <c r="AI395" i="1"/>
  <c r="AG395" i="1"/>
  <c r="AE395" i="1"/>
  <c r="AC395" i="1"/>
  <c r="AK394" i="1"/>
  <c r="AJ394" i="1"/>
  <c r="AI394" i="1"/>
  <c r="AG394" i="1"/>
  <c r="AE394" i="1"/>
  <c r="AC394" i="1"/>
  <c r="AK412" i="1"/>
  <c r="AJ412" i="1"/>
  <c r="AI412" i="1"/>
  <c r="AG412" i="1"/>
  <c r="AE412" i="1"/>
  <c r="AC412" i="1"/>
  <c r="AK411" i="1"/>
  <c r="AJ411" i="1"/>
  <c r="AI411" i="1"/>
  <c r="AG411" i="1"/>
  <c r="AE411" i="1"/>
  <c r="AC411" i="1"/>
  <c r="AK410" i="1"/>
  <c r="AJ410" i="1"/>
  <c r="AI410" i="1"/>
  <c r="AG410" i="1"/>
  <c r="AE410" i="1"/>
  <c r="AC410" i="1"/>
  <c r="AK409" i="1"/>
  <c r="AJ409" i="1"/>
  <c r="AI409" i="1"/>
  <c r="AG409" i="1"/>
  <c r="AE409" i="1"/>
  <c r="AC409" i="1"/>
  <c r="AK408" i="1"/>
  <c r="AJ408" i="1"/>
  <c r="AI408" i="1"/>
  <c r="AG408" i="1"/>
  <c r="AE408" i="1"/>
  <c r="AC408" i="1"/>
  <c r="AK426" i="1"/>
  <c r="AJ426" i="1"/>
  <c r="AI426" i="1"/>
  <c r="AG426" i="1"/>
  <c r="AE426" i="1"/>
  <c r="AC426" i="1"/>
  <c r="AK425" i="1"/>
  <c r="AJ425" i="1"/>
  <c r="AI425" i="1"/>
  <c r="AG425" i="1"/>
  <c r="AE425" i="1"/>
  <c r="AC425" i="1"/>
  <c r="AK424" i="1"/>
  <c r="AJ424" i="1"/>
  <c r="AI424" i="1"/>
  <c r="AG424" i="1"/>
  <c r="AE424" i="1"/>
  <c r="AC424" i="1"/>
  <c r="AK423" i="1"/>
  <c r="AJ423" i="1"/>
  <c r="AI423" i="1"/>
  <c r="AG423" i="1"/>
  <c r="AE423" i="1"/>
  <c r="AC423" i="1"/>
  <c r="AK422" i="1"/>
  <c r="AJ422" i="1"/>
  <c r="AI422" i="1"/>
  <c r="AG422" i="1"/>
  <c r="AE422" i="1"/>
  <c r="AC422" i="1"/>
  <c r="AK440" i="1"/>
  <c r="AJ440" i="1"/>
  <c r="AI440" i="1"/>
  <c r="AG440" i="1"/>
  <c r="AE440" i="1"/>
  <c r="AC440" i="1"/>
  <c r="AK439" i="1"/>
  <c r="AJ439" i="1"/>
  <c r="AI439" i="1"/>
  <c r="AG439" i="1"/>
  <c r="AE439" i="1"/>
  <c r="AC439" i="1"/>
  <c r="AK438" i="1"/>
  <c r="AJ438" i="1"/>
  <c r="AI438" i="1"/>
  <c r="AG438" i="1"/>
  <c r="AE438" i="1"/>
  <c r="AC438" i="1"/>
  <c r="AK437" i="1"/>
  <c r="AJ437" i="1"/>
  <c r="AI437" i="1"/>
  <c r="AG437" i="1"/>
  <c r="AE437" i="1"/>
  <c r="AC437" i="1"/>
  <c r="AK436" i="1"/>
  <c r="AJ436" i="1"/>
  <c r="AI436" i="1"/>
  <c r="AG436" i="1"/>
  <c r="AE436" i="1"/>
  <c r="AC436" i="1"/>
  <c r="AI451" i="1"/>
  <c r="AJ451" i="1"/>
  <c r="AK451" i="1"/>
  <c r="AI452" i="1"/>
  <c r="AJ452" i="1"/>
  <c r="AK452" i="1"/>
  <c r="AI453" i="1"/>
  <c r="AJ453" i="1"/>
  <c r="AK453" i="1"/>
  <c r="AI454" i="1"/>
  <c r="AJ454" i="1"/>
  <c r="AK454" i="1"/>
  <c r="AK450" i="1"/>
  <c r="AJ450" i="1"/>
  <c r="AI450" i="1"/>
  <c r="AG454" i="1"/>
  <c r="AE454" i="1"/>
  <c r="AC454" i="1"/>
  <c r="AG453" i="1"/>
  <c r="AE453" i="1"/>
  <c r="AC453" i="1"/>
  <c r="AG452" i="1"/>
  <c r="AE452" i="1"/>
  <c r="AC452" i="1"/>
  <c r="AG451" i="1"/>
  <c r="AE451" i="1"/>
  <c r="AC451" i="1"/>
  <c r="AG450" i="1"/>
  <c r="AE450" i="1"/>
  <c r="AC450" i="1"/>
  <c r="C159" i="1" l="1"/>
  <c r="B62" i="1"/>
  <c r="B118" i="1"/>
  <c r="B34" i="1"/>
  <c r="B20" i="1"/>
  <c r="E90" i="1"/>
  <c r="B48" i="1"/>
  <c r="E34" i="1"/>
  <c r="E20" i="1"/>
  <c r="E118" i="1"/>
  <c r="B76" i="1"/>
  <c r="E62" i="1"/>
  <c r="E104" i="1"/>
  <c r="E76" i="1"/>
  <c r="B90" i="1"/>
  <c r="E48" i="1"/>
  <c r="B104" i="1"/>
  <c r="B132" i="1"/>
  <c r="E132" i="1"/>
  <c r="E146" i="1"/>
  <c r="B146" i="1"/>
  <c r="T427" i="1"/>
  <c r="T371" i="1"/>
  <c r="P455" i="1"/>
  <c r="C154" i="1" s="1"/>
  <c r="AO355" i="1"/>
  <c r="AO340" i="1"/>
  <c r="AM366" i="1"/>
  <c r="AO353" i="1"/>
  <c r="AM436" i="1"/>
  <c r="AM384" i="1"/>
  <c r="AM367" i="1"/>
  <c r="AM369" i="1"/>
  <c r="AM352" i="1"/>
  <c r="AM356" i="1"/>
  <c r="AM324" i="1"/>
  <c r="AM327" i="1"/>
  <c r="AM328" i="1"/>
  <c r="AO408" i="1"/>
  <c r="AO410" i="1"/>
  <c r="AO380" i="1"/>
  <c r="AO382" i="1"/>
  <c r="AO384" i="1"/>
  <c r="AO383" i="1"/>
  <c r="AO352" i="1"/>
  <c r="AO356" i="1"/>
  <c r="AO341" i="1"/>
  <c r="AO324" i="1"/>
  <c r="AO328" i="1"/>
  <c r="AM437" i="1"/>
  <c r="AM439" i="1"/>
  <c r="AM422" i="1"/>
  <c r="AM426" i="1"/>
  <c r="AM409" i="1"/>
  <c r="AM398" i="1"/>
  <c r="AM381" i="1"/>
  <c r="AM383" i="1"/>
  <c r="AO422" i="1"/>
  <c r="AO424" i="1"/>
  <c r="AO411" i="1"/>
  <c r="AO394" i="1"/>
  <c r="AO396" i="1"/>
  <c r="AM397" i="1"/>
  <c r="AO326" i="1"/>
  <c r="AO366" i="1"/>
  <c r="AM380" i="1"/>
  <c r="AO436" i="1"/>
  <c r="AO327" i="1"/>
  <c r="AM394" i="1"/>
  <c r="AM412" i="1"/>
  <c r="AO338" i="1"/>
  <c r="AO397" i="1"/>
  <c r="AM410" i="1"/>
  <c r="AM395" i="1"/>
  <c r="AO438" i="1"/>
  <c r="AO440" i="1"/>
  <c r="AO425" i="1"/>
  <c r="AO368" i="1"/>
  <c r="AO370" i="1"/>
  <c r="AM341" i="1"/>
  <c r="AO439" i="1"/>
  <c r="AO369" i="1"/>
  <c r="AM425" i="1"/>
  <c r="AM368" i="1"/>
  <c r="AM423" i="1"/>
  <c r="AM408" i="1"/>
  <c r="AM353" i="1"/>
  <c r="AM355" i="1"/>
  <c r="AM338" i="1"/>
  <c r="AM325" i="1"/>
  <c r="AM382" i="1"/>
  <c r="AO339" i="1"/>
  <c r="AO426" i="1"/>
  <c r="AM411" i="1"/>
  <c r="AO395" i="1"/>
  <c r="AO354" i="1"/>
  <c r="AM339" i="1"/>
  <c r="AO342" i="1"/>
  <c r="AM438" i="1"/>
  <c r="AM440" i="1"/>
  <c r="AO409" i="1"/>
  <c r="AM370" i="1"/>
  <c r="AO325" i="1"/>
  <c r="AO437" i="1"/>
  <c r="AM424" i="1"/>
  <c r="AO398" i="1"/>
  <c r="AO367" i="1"/>
  <c r="AM340" i="1"/>
  <c r="AM342" i="1"/>
  <c r="AM396" i="1"/>
  <c r="AM326" i="1"/>
  <c r="AO412" i="1"/>
  <c r="AO381" i="1"/>
  <c r="AO423" i="1"/>
  <c r="AM354" i="1"/>
  <c r="N371" i="1"/>
  <c r="R371" i="1" s="1"/>
  <c r="N343" i="1"/>
  <c r="R343" i="1" s="1"/>
  <c r="V343" i="1" s="1"/>
  <c r="N427" i="1"/>
  <c r="R427" i="1" s="1"/>
  <c r="N357" i="1"/>
  <c r="R357" i="1" s="1"/>
  <c r="V357" i="1" s="1"/>
  <c r="N441" i="1"/>
  <c r="R441" i="1" s="1"/>
  <c r="V441" i="1" s="1"/>
  <c r="N413" i="1"/>
  <c r="R413" i="1" s="1"/>
  <c r="V413" i="1" s="1"/>
  <c r="N385" i="1"/>
  <c r="R385" i="1" s="1"/>
  <c r="V385" i="1" s="1"/>
  <c r="Z385" i="1"/>
  <c r="AM451" i="1"/>
  <c r="AM453" i="1"/>
  <c r="AM450" i="1"/>
  <c r="AM454" i="1"/>
  <c r="AO453" i="1"/>
  <c r="Z371" i="1"/>
  <c r="AO452" i="1"/>
  <c r="Z357" i="1"/>
  <c r="Z343" i="1"/>
  <c r="R399" i="1"/>
  <c r="V399" i="1" s="1"/>
  <c r="Z441" i="1"/>
  <c r="Z427" i="1"/>
  <c r="Z413" i="1"/>
  <c r="AO451" i="1"/>
  <c r="AM452" i="1"/>
  <c r="AO450" i="1"/>
  <c r="Z399" i="1"/>
  <c r="Z329" i="1"/>
  <c r="R329" i="1"/>
  <c r="V329" i="1" s="1"/>
  <c r="C158" i="1" l="1"/>
  <c r="C155" i="1"/>
  <c r="V427" i="1"/>
  <c r="R455" i="1"/>
  <c r="V455" i="1" s="1"/>
  <c r="V371" i="1"/>
  <c r="C156" i="1"/>
  <c r="C153" i="1"/>
  <c r="AO454" i="1"/>
  <c r="Z455" i="1"/>
  <c r="X385" i="1"/>
  <c r="X413" i="1"/>
  <c r="X371" i="1"/>
  <c r="X455" i="1"/>
  <c r="X357" i="1"/>
  <c r="X343" i="1"/>
  <c r="X427" i="1"/>
  <c r="X399" i="1"/>
  <c r="X441" i="1"/>
  <c r="X329" i="1"/>
  <c r="C162" i="1" l="1"/>
  <c r="C160" i="1" s="1"/>
  <c r="C1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tc={BECC8D59-49BB-403E-8074-8A1D1633AB2A}</author>
    <author>tc={FB492942-FD81-4B1B-8AD7-CD48C483A7EB}</author>
    <author>tc={C44DFCBE-A300-49C8-85DD-EF38F7AF4E75}</author>
    <author>tc={83CDD19F-C970-42EE-ADEE-A48F29DF2BDE}</author>
    <author>tc={6904E6DB-0E28-4813-95A0-1802ED592903}</author>
    <author>tc={B6E7BD35-FB3B-4D5B-9053-58159370AC7E}</author>
    <author>tc={E78CE87D-E60E-4CC8-B848-2768C4185C2E}</author>
    <author>tc={7D996BE1-DDFC-4792-87B4-60384F9A77D4}</author>
    <author>tc={8C4555CC-5B3E-49F1-AB33-8EB1B0207D49}</author>
    <author>tc={C4F718DD-06F0-4BE8-8B86-294FD2766735}</author>
    <author>tc={19A19D5E-3D4B-49CA-A85D-9EAA0EA65CAE}</author>
    <author>tc={4C8DC4F6-F13E-4BDE-BDCB-02A23F742C11}</author>
    <author>tc={6773B765-670A-4985-99DE-F464FE4B5DE8}</author>
    <author>tc={FD4FB38A-EB25-4DAB-A5F6-5A561B4AAC21}</author>
    <author>tc={E7E78755-CAB6-41D1-AF6D-29C4D371877B}</author>
    <author>tc={3FC89AAD-2320-4F8D-A9DB-E64F777D1634}</author>
    <author>tc={21B2CC66-858D-4E8C-AF12-CA3CDB73EB34}</author>
    <author>tc={B7900C47-1C6F-4CEE-BCD8-9A3915CD8D5B}</author>
    <author>tc={3ABAF14C-5F63-48C2-BB65-5E381074016E}</author>
  </authors>
  <commentList>
    <comment ref="F1" authorId="0" shapeId="0" xr:uid="{BECC8D59-49BB-403E-8074-8A1D1633AB2A}">
      <text>
        <t>[Comentari en fils]
La vostra versió de l'Excel us permet llegir aquest comentari en fils. No obstant això, les edicions que s'hi apliquin se suprimiran si el fitxer s'obre en una versió més recent de l'Excel. Més informació: https://go.microsoft.com/fwlink/?linkid=870924.
Comentari:
    Aquest formulari té l'objectiu de facilitar la renovació de forma abreujada per una nova edició d'estudis propis a la UAB. Es demanen dades genèriques de l'estudi sense entrar contingut del pla d'estudis. Per modificar assignatures, continguts, metodologia, avaluació i altres punts relatius a l'estudi que no figurin en aquest formulari, caldrà fer-ho amb el formulari complet de la memòria acadèmica. En aquest cas, els temps de tramitació es poden allargar fins als 6 mesos, per la qual cosa us demanem que contacteu amb la Unitat Tècnica de Programació Acadèmica ep.propostes.formacio@uab.cat per valorar terminis en cada cas.</t>
      </text>
    </comment>
    <comment ref="A5" authorId="1" shapeId="0" xr:uid="{FB492942-FD81-4B1B-8AD7-CD48C483A7EB}">
      <text>
        <t>[Comentari en fils]
La vostra versió de l'Excel us permet llegir aquest comentari en fils. No obstant això, les edicions que s'hi apliquin se suprimiran si el fitxer s'obre en una versió més recent de l'Excel. Més informació: https://go.microsoft.com/fwlink/?linkid=870924.
Comentari:
    -Màster de Formació Permanent, 60, 90 o 120 ECTS
-Diploma d'Especializació, entre 30 i 59 ECTS
-Diploma d'Expert, entre 15 i 29 ECTS
-Cursos d'Especialització adreçats a persones titulades, fins a 14 ECTS
-Cursos d'Especialització adreçats a persones no titulades, fins a 30 ECTS</t>
      </text>
    </comment>
    <comment ref="A6" authorId="2" shapeId="0" xr:uid="{C44DFCBE-A300-49C8-85DD-EF38F7AF4E75}">
      <text>
        <t>[Comentari en fils]
La vostra versió de l'Excel us permet llegir aquest comentari en fils. No obstant això, les edicions que s'hi apliquin se suprimiran si el fitxer s'obre en una versió més recent de l'Excel. Més informació: https://go.microsoft.com/fwlink/?linkid=870924.
Comentari:
    Només es demana l'estudi "mare". Si hi ha estudis continguts empleneu les dades en la segona pestanya d'aquest document.</t>
      </text>
    </comment>
    <comment ref="A8" authorId="3" shapeId="0" xr:uid="{83CDD19F-C970-42EE-ADEE-A48F29DF2BDE}">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curs acadèmic en estudis de formació pròpia comença l'1 de setembre i acaba el 31 de juliol</t>
      </text>
    </comment>
    <comment ref="A9" authorId="4" shapeId="0" xr:uid="{6904E6DB-0E28-4813-95A0-1802ED59290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·Presencial: Quan en el 100% de la docència el professorat i l’alumnat interactuen en el mateix espai físic.
·Híbrid: Quan la docència virtual de l’estudi sigui entre el 40 i el 60%
·Virtual: Quan la docència virtual de l’estudi sigui entre el 80 i 100%
</t>
      </text>
    </comment>
    <comment ref="A10" authorId="5" shapeId="0" xr:uid="{B6E7BD35-FB3B-4D5B-9053-58159370AC7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-Màster de Formació Permanent, 60, 90 o 120 ECTS
-Diploma d'Especializació, entre 30 i 59 ECTS
-Diploma d'Expert, entre 15 i 29 ECTS
-Cursos d'Especialització adreçats a persones titulades, fins a 14 ECTS
-Cursos d'Especialització adreçats a persones no titulades, fins a 30 ECTS
</t>
      </text>
    </comment>
    <comment ref="A11" authorId="6" shapeId="0" xr:uid="{E78CE87D-E60E-4CC8-B848-2768C4185C2E}">
      <text>
        <t>[Comentari en fils]
La vostra versió de l'Excel us permet llegir aquest comentari en fils. No obstant això, les edicions que s'hi apliquin se suprimiran si el fitxer s'obre en una versió més recent de l'Excel. Més informació: https://go.microsoft.com/fwlink/?linkid=870924.
Comentari:
    Indiqueu el nom de la Facultat / Departament / Institut UAB / Escola Adscrita / Altres Centres de Recerca que així ho tinguin reconegut a la UAB, que promouen aquesta acció formativa</t>
      </text>
    </comment>
    <comment ref="A15" authorId="7" shapeId="0" xr:uid="{7D996BE1-DDFC-4792-87B4-60384F9A77D4}">
      <text>
        <t>[Comentari en fils]
La vostra versió de l'Excel us permet llegir aquest comentari en fils. No obstant això, les edicions que s'hi apliquin se suprimiran si el fitxer s'obre en una versió més recent de l'Excel. Més informació: https://go.microsoft.com/fwlink/?linkid=870924.
Comentari:
    Professorat permanent de la UAB (o Escoles Adscrites en el seu cas) per Màster de Formació Permanent  i Diplomes. El professorat no permanent podrà dirigir Cursos d'Especialització i codirigir estudis de MFP (sempre que tingui el títol de doctor) i Diplomes.</t>
      </text>
    </comment>
    <comment ref="A16" authorId="8" shapeId="0" xr:uid="{8C4555CC-5B3E-49F1-AB33-8EB1B0207D49}">
      <text>
        <t>[Comentari en fils]
La vostra versió de l'Excel us permet llegir aquest comentari en fils. No obstant això, les edicions que s'hi apliquin se suprimiran si el fitxer s'obre en una versió més recent de l'Excel. Més informació: https://go.microsoft.com/fwlink/?linkid=870924.
Comentari:
    Pot haver també una codirecció externa a la UAB, que no tindrà perfils propis de les aplicacions UAB i haurà de ser doctor en cas d'estudis de MFP</t>
      </text>
    </comment>
    <comment ref="H22" authorId="9" shapeId="0" xr:uid="{C4F718DD-06F0-4BE8-8B86-294FD2766735}">
      <text>
        <t>[Comentari en fils]
La vostra versió de l'Excel us permet llegir aquest comentari en fils. No obstant això, les edicions que s'hi apliquin se suprimiran si el fitxer s'obre en una versió més recent de l'Excel. Més informació: https://go.microsoft.com/fwlink/?linkid=870924.
Comentari:
    Només per a estudis de MFP, la data pot ser fins a 6 mesos a comptar des de la data de fi de l'estudi.</t>
      </text>
    </comment>
    <comment ref="A26" authorId="10" shapeId="0" xr:uid="{19A19D5E-3D4B-49CA-A85D-9EAA0EA65CA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Segons normativa, per garantir la viabilitat econòmica del programa, 15 dies abans de l’inici de les classes han d’haver formalitzat la matrícula el nombre mínim d’estudiants que marca la proposta   </t>
      </text>
    </comment>
    <comment ref="A28" authorId="11" shapeId="0" xr:uid="{4C8DC4F6-F13E-4BDE-BDCB-02A23F742C1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Els preus mínims per crèdit aprovats pel Consell Social són: 66 euros per estudis de Màster de Formació Permanent, 56 euros per Diplomes d'Especialització i Expert i 26 euros per a Cursos d'Especialització </t>
      </text>
    </comment>
    <comment ref="C28" authorId="12" shapeId="0" xr:uid="{6773B765-670A-4985-99DE-F464FE4B5DE8}">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el càlcul és automàtic en funció del preu de l'estudi i les crèdits assenyalats</t>
      </text>
    </comment>
    <comment ref="A30" authorId="13" shapeId="0" xr:uid="{FD4FB38A-EB25-4DAB-A5F6-5A561B4AAC21}">
      <text>
        <t>[Comentari en fils]
La vostra versió de l'Excel us permet llegir aquest comentari en fils. No obstant això, les edicions que s'hi apliquin se suprimiran si el fitxer s'obre en una versió més recent de l'Excel. Més informació: https://go.microsoft.com/fwlink/?linkid=870924.
Comentari:
    Si estimeu que aquest programa formatiu tindrà un pagament fraccionat, indiqueu el percentatge del primer i segon termini (aquest segon pagament serà dos mesos després d'haver començat l'estudi)</t>
      </text>
    </comment>
    <comment ref="A32" authorId="14" shapeId="0" xr:uid="{E7E78755-CAB6-41D1-AF6D-29C4D371877B}">
      <text>
        <t>[Comentari en fils]
La vostra versió de l'Excel us permet llegir aquest comentari en fils. No obstant això, les edicions que s'hi apliquin se suprimiran si el fitxer s'obre en una versió més recent de l'Excel. Més informació: https://go.microsoft.com/fwlink/?linkid=870924.
Comentari:
    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
      </text>
    </comment>
    <comment ref="B32" authorId="15" shapeId="0" xr:uid="{3FC89AAD-2320-4F8D-A9DB-E64F777D1634}">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preu per crèdit no podrà ser inferior (tret de la bonificació per Alumni UAB) al preu mínim per crèdit que marca el Consell Social</t>
      </text>
    </comment>
    <comment ref="A38" authorId="16" shapeId="0" xr:uid="{21B2CC66-858D-4E8C-AF12-CA3CDB73EB34}">
      <text>
        <t>[Comentari en fils]
La vostra versió de l'Excel us permet llegir aquest comentari en fils. No obstant això, les edicions que s'hi apliquin se suprimiran si el fitxer s'obre en una versió més recent de l'Excel. Més informació: https://go.microsoft.com/fwlink/?linkid=870924.
Comentari:
    Si l'estudi té un conveni associat, cal que verifiqueu que estigui vigent o si cal tramitar la renovació</t>
      </text>
    </comment>
    <comment ref="A42" authorId="17" shapeId="0" xr:uid="{B7900C47-1C6F-4CEE-BCD8-9A3915CD8D5B}">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exemple, un studi a mida adreçat a un determinat col·lectiu o altres circumstàncies que així ho demanen</t>
      </text>
    </comment>
    <comment ref="A45" authorId="18" shapeId="0" xr:uid="{3ABAF14C-5F63-48C2-BB65-5E381074016E}">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a concretar algun punt d'aquest document que necessiti aclariments (per exemple, si no s'arriba al mínim de professorat UAB o doctor, en el cas d'estudi de MFP)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tc={3CD0D5C5-60C0-4A00-86A0-C877FCD54823}</author>
    <author>tc={2023928A-DF6C-45AB-9810-C699FE10F536}</author>
    <author>tc={C24B80DD-D8C3-466C-AE3C-A3F5CF6FAD1D}</author>
    <author>tc={6A3E1D20-C46A-47B9-AB74-46342D391423}</author>
    <author>tc={774D516F-F1C7-419E-8E64-8ABEFCCA04D8}</author>
    <author>tc={9B143997-DFBE-4FEC-ABF1-9D24A7A928D2}</author>
    <author>tc={22718C0F-213C-4DDC-A793-048559EE991A}</author>
    <author>tc={21476A6C-97FD-4F7B-95B5-21626E6E4158}</author>
    <author>tc={08D013A8-0705-4A0F-A94F-01BBF5E087BF}</author>
    <author>tc={8E434B19-5665-4FD6-9EA1-5B13D4CF2764}</author>
    <author>tc={30D01B48-70E6-48BF-BC09-08530984EB5C}</author>
    <author>tc={E4C11DB3-3CD4-4D12-91A7-8D27AE553D3D}</author>
    <author>tc={00C87DC5-9D7A-419C-A8C1-F079226473F3}</author>
    <author>tc={985E4739-076B-45A3-8F6B-D9865BF92DA0}</author>
    <author>tc={908F7655-4CAC-4855-8E97-BE4AFA8A3ED3}</author>
    <author>tc={304FE347-DF8B-4E1C-8022-A7D3EB1D9BC3}</author>
    <author>tc={96AD1D12-3FB2-4B5F-99FD-F14154F02D8F}</author>
    <author>tc={F16A3B35-B6C4-4C6A-B24C-65BACE581278}</author>
    <author>tc={EB9B9C05-CA48-4438-87E5-61B184A4136A}</author>
    <author>tc={EB04ADE8-1A36-47FE-A67E-62D07AEA7E38}</author>
    <author>tc={FC87003F-0949-4C34-A1C6-F4D9459D3DC4}</author>
    <author>tc={02B2FCCD-A844-4B32-9021-1BCAA634273F}</author>
    <author>tc={9F784C32-EC04-4193-9513-D181CA24F0E3}</author>
    <author>tc={87822B82-866F-4BD4-97D8-341056239623}</author>
    <author>tc={1813B86F-ECD1-44F5-83B6-7E3894B50E55}</author>
    <author>tc={38CF2CD6-6581-4BCE-9925-3FDB2C2B70A6}</author>
    <author>tc={4E167AE3-EC70-4A55-B8C2-98A8B47B4323}</author>
    <author>tc={2C88BC04-40B5-4BA6-808E-AC4B88AE3CBE}</author>
    <author>tc={95E94674-A574-40ED-98A7-B1ADBC6B14D0}</author>
    <author>tc={02C85E29-A2A6-4168-81DE-173BEB576BD5}</author>
    <author>tc={5F745CBA-6015-46F6-9334-5D5FFC8908EF}</author>
    <author>tc={C40A18DB-A9C1-4B60-BE1A-945A151CED6B}</author>
    <author>tc={194C1B82-C0DF-44F0-9DEF-3DAA51BD85C4}</author>
    <author>tc={B1FA0105-2FE7-4C22-A9BB-926762901719}</author>
    <author>tc={03CE2294-A860-4D68-B8FA-EA452A453451}</author>
    <author>tc={9A15809B-1D73-41C1-A6F3-C4CEBB81957C}</author>
    <author>tc={D0DE62CE-591D-4CB1-9D33-6AF2E66B8E02}</author>
    <author>tc={503C810C-C2B7-4D94-8BA4-AC84494A2D48}</author>
    <author>tc={5259B5DD-C41A-4116-9D84-08BC8851BD2D}</author>
    <author>tc={C2DE444B-A17F-4957-8483-F2BBF19BBB44}</author>
    <author>tc={7D3F6010-90A8-4487-BDE9-724D72CFAC67}</author>
    <author>tc={F94DCA1E-A705-4F2A-90EB-8B09391FF736}</author>
    <author>tc={B5FBCCD0-210C-4B76-8E03-F159321E1900}</author>
    <author>tc={37B30C7A-203D-42EA-B928-244FD2ABC21E}</author>
    <author>tc={9EFACA8A-0249-4A20-B119-DA4BF4E9001E}</author>
    <author>tc={5D105236-AE4B-4896-8138-BEB5E57C53C2}</author>
    <author>tc={140BA0C6-DB3C-4E0D-A6F9-ED262EFE8976}</author>
  </authors>
  <commentList>
    <comment ref="A4" authorId="0" shapeId="0" xr:uid="{3CD0D5C5-60C0-4A00-86A0-C877FCD54823}">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5" authorId="1" shapeId="0" xr:uid="{2023928A-DF6C-45AB-9810-C699FE10F536}">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6" authorId="2" shapeId="0" xr:uid="{C24B80DD-D8C3-466C-AE3C-A3F5CF6FAD1D}">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10" authorId="3" shapeId="0" xr:uid="{6A3E1D20-C46A-47B9-AB74-46342D391423}">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1" authorId="4" shapeId="0" xr:uid="{774D516F-F1C7-419E-8E64-8ABEFCCA04D8}">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2" authorId="5" shapeId="0" xr:uid="{9B143997-DFBE-4FEC-ABF1-9D24A7A928D2}">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4" authorId="6" shapeId="0" xr:uid="{22718C0F-213C-4DDC-A793-048559EE991A}">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24" authorId="7" shapeId="0" xr:uid="{21476A6C-97FD-4F7B-95B5-21626E6E4158}">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25" authorId="8" shapeId="0" xr:uid="{08D013A8-0705-4A0F-A94F-01BBF5E087BF}">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26" authorId="9" shapeId="0" xr:uid="{8E434B19-5665-4FD6-9EA1-5B13D4CF2764}">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28" authorId="10" shapeId="0" xr:uid="{30D01B48-70E6-48BF-BC09-08530984EB5C}">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38" authorId="11" shapeId="0" xr:uid="{E4C11DB3-3CD4-4D12-91A7-8D27AE553D3D}">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39" authorId="12" shapeId="0" xr:uid="{00C87DC5-9D7A-419C-A8C1-F079226473F3}">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40" authorId="13" shapeId="0" xr:uid="{985E4739-076B-45A3-8F6B-D9865BF92DA0}">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42" authorId="14" shapeId="0" xr:uid="{908F7655-4CAC-4855-8E97-BE4AFA8A3ED3}">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52" authorId="15" shapeId="0" xr:uid="{304FE347-DF8B-4E1C-8022-A7D3EB1D9BC3}">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53" authorId="16" shapeId="0" xr:uid="{96AD1D12-3FB2-4B5F-99FD-F14154F02D8F}">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54" authorId="17" shapeId="0" xr:uid="{F16A3B35-B6C4-4C6A-B24C-65BACE581278}">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56" authorId="18" shapeId="0" xr:uid="{EB9B9C05-CA48-4438-87E5-61B184A4136A}">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66" authorId="19" shapeId="0" xr:uid="{EB04ADE8-1A36-47FE-A67E-62D07AEA7E38}">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67" authorId="20" shapeId="0" xr:uid="{FC87003F-0949-4C34-A1C6-F4D9459D3DC4}">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68" authorId="21" shapeId="0" xr:uid="{02B2FCCD-A844-4B32-9021-1BCAA634273F}">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70" authorId="22" shapeId="0" xr:uid="{9F784C32-EC04-4193-9513-D181CA24F0E3}">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80" authorId="23" shapeId="0" xr:uid="{87822B82-866F-4BD4-97D8-341056239623}">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81" authorId="24" shapeId="0" xr:uid="{1813B86F-ECD1-44F5-83B6-7E3894B50E55}">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82" authorId="25" shapeId="0" xr:uid="{38CF2CD6-6581-4BCE-9925-3FDB2C2B70A6}">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84" authorId="26" shapeId="0" xr:uid="{4E167AE3-EC70-4A55-B8C2-98A8B47B4323}">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94" authorId="27" shapeId="0" xr:uid="{2C88BC04-40B5-4BA6-808E-AC4B88AE3CBE}">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95" authorId="28" shapeId="0" xr:uid="{95E94674-A574-40ED-98A7-B1ADBC6B14D0}">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96" authorId="29" shapeId="0" xr:uid="{02C85E29-A2A6-4168-81DE-173BEB576BD5}">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98" authorId="30" shapeId="0" xr:uid="{5F745CBA-6015-46F6-9334-5D5FFC8908EF}">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08" authorId="31" shapeId="0" xr:uid="{C40A18DB-A9C1-4B60-BE1A-945A151CED6B}">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09" authorId="32" shapeId="0" xr:uid="{194C1B82-C0DF-44F0-9DEF-3DAA51BD85C4}">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10" authorId="33" shapeId="0" xr:uid="{B1FA0105-2FE7-4C22-A9BB-926762901719}">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12" authorId="34" shapeId="0" xr:uid="{03CE2294-A860-4D68-B8FA-EA452A453451}">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22" authorId="35" shapeId="0" xr:uid="{9A15809B-1D73-41C1-A6F3-C4CEBB81957C}">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23" authorId="36" shapeId="0" xr:uid="{D0DE62CE-591D-4CB1-9D33-6AF2E66B8E02}">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24" authorId="37" shapeId="0" xr:uid="{503C810C-C2B7-4D94-8BA4-AC84494A2D48}">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26" authorId="38" shapeId="0" xr:uid="{5259B5DD-C41A-4116-9D84-08BC8851BD2D}">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36" authorId="39" shapeId="0" xr:uid="{C2DE444B-A17F-4957-8483-F2BBF19BBB44}">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37" authorId="40" shapeId="0" xr:uid="{7D3F6010-90A8-4487-BDE9-724D72CFAC67}">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38" authorId="41" shapeId="0" xr:uid="{F94DCA1E-A705-4F2A-90EB-8B09391FF736}">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40" authorId="42" shapeId="0" xr:uid="{B5FBCCD0-210C-4B76-8E03-F159321E1900}">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52" authorId="43" shapeId="0" xr:uid="{37B30C7A-203D-42EA-B928-244FD2ABC21E}">
      <text>
        <t>[Comentari en fils]
La vostra versió de l'Excel us permet llegir aquest comentari en fils. No obstant això, les edicions que s'hi apliquin se suprimiran si el fitxer s'obre en una versió més recent de l'Excel. Més informació: https://go.microsoft.com/fwlink/?linkid=870924.
Comentari:
    Càlculs automàtics en funció de les dades que heu fet constar de cada assignatura</t>
      </text>
    </comment>
    <comment ref="A157" authorId="44" shapeId="0" xr:uid="{9EFACA8A-0249-4A20-B119-DA4BF4E9001E}">
      <text>
        <t>[Comentari en fils]
La vostra versió de l'Excel us permet llegir aquest comentari en fils. No obstant això, les edicions que s'hi apliquin se suprimiran si el fitxer s'obre en una versió més recent de l'Excel. Més informació: https://go.microsoft.com/fwlink/?linkid=870924.
Comentari:
    Un mínim del 30% en MFP i Diplomes i d'un 20% en cursos. El professorat de les Escoles Adscrites es considera UAB pel còmput d'aquest apartat.</t>
      </text>
    </comment>
    <comment ref="A159" authorId="45" shapeId="0" xr:uid="{5D105236-AE4B-4896-8138-BEB5E57C53C2}">
      <text>
        <t>[Comentari en fils]
La vostra versió de l'Excel us permet llegir aquest comentari en fils. No obstant això, les edicions que s'hi apliquin se suprimiran si el fitxer s'obre en una versió més recent de l'Excel. Més informació: https://go.microsoft.com/fwlink/?linkid=870924.
Comentari:
    En estudis virtuals el % ha d'estar entre el 80 i el 100%. En estudis híbrids entre el 60 i el 40%</t>
      </text>
    </comment>
    <comment ref="A160" authorId="46" shapeId="0" xr:uid="{140BA0C6-DB3C-4E0D-A6F9-ED262EFE8976}">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a estudis de MFP el % mínim és del 50%</t>
      </text>
    </comment>
  </commentList>
</comments>
</file>

<file path=xl/sharedStrings.xml><?xml version="1.0" encoding="utf-8"?>
<sst xmlns="http://schemas.openxmlformats.org/spreadsheetml/2006/main" count="621" uniqueCount="154">
  <si>
    <t>Nom del Departament UAB o Centre Adscrit</t>
  </si>
  <si>
    <t>Total hores</t>
  </si>
  <si>
    <t xml:space="preserve"> </t>
  </si>
  <si>
    <t>Modalitat (presencial o virtual)</t>
  </si>
  <si>
    <t>Número de crèdits</t>
  </si>
  <si>
    <t>Hores prof. UAB/Esc. Ads.</t>
  </si>
  <si>
    <t>Hores prof. Doctor</t>
  </si>
  <si>
    <t>Resum docència estudi</t>
  </si>
  <si>
    <t>Hores de docència teòriques</t>
  </si>
  <si>
    <t>Hores de docència pràctiques</t>
  </si>
  <si>
    <t>Hores impartides per professorat doctor</t>
  </si>
  <si>
    <t>Hores totals de docència de l'estudi</t>
  </si>
  <si>
    <t>Hores docència pràctica</t>
  </si>
  <si>
    <t>Total roes teòrico-pàctiques</t>
  </si>
  <si>
    <t xml:space="preserve">Hores docència Teoria </t>
  </si>
  <si>
    <t>Reconeixment hores Virtuals</t>
  </si>
  <si>
    <t>Toal hores assignatura</t>
  </si>
  <si>
    <t>Nom de l'assignatura A1:</t>
  </si>
  <si>
    <t>Nom de l'assignatura A2:</t>
  </si>
  <si>
    <t>Nom de l'assignatura A3:</t>
  </si>
  <si>
    <t>Nom de l'assignatura A4:</t>
  </si>
  <si>
    <t>Nom de l'assignatura A5:</t>
  </si>
  <si>
    <t>Nom de l'assignatura A6:</t>
  </si>
  <si>
    <t>Nom de l'assignatura A7:</t>
  </si>
  <si>
    <t>Nom de l'assignatura A8:</t>
  </si>
  <si>
    <t>Nom de l'assignatura A9:</t>
  </si>
  <si>
    <t>Nom de l'assignatura A10:</t>
  </si>
  <si>
    <t>DM12:O13ADES A EMPLENADES DE FORMA AUTOMÀTICA (NO EMPLEU CAP DADA DE FORMA MANUAL EN AQUESTES COLUMNES)</t>
  </si>
  <si>
    <t>Titulació</t>
  </si>
  <si>
    <t>Departament /  Centre Adscrit</t>
  </si>
  <si>
    <t>Adreça electrònica</t>
  </si>
  <si>
    <t>Telèfon de contacte</t>
  </si>
  <si>
    <t>Data de fi de l'estudi</t>
  </si>
  <si>
    <t>Codi de l'estudi contingut</t>
  </si>
  <si>
    <t xml:space="preserve">Data d'entrega del treball Final de Màster </t>
  </si>
  <si>
    <t>Persona de contacte amb l'Escola de Postgrau</t>
  </si>
  <si>
    <t>Nom de l'estudi contingut</t>
  </si>
  <si>
    <t>Data d'inici de l'estudi</t>
  </si>
  <si>
    <t>Preu per crèdit de l'estudi</t>
  </si>
  <si>
    <t>Preu total de l'estudi</t>
  </si>
  <si>
    <t xml:space="preserve">Preus per crèdits especials </t>
  </si>
  <si>
    <t>Centre on s'imparteix la docència (per a estudis presencials o híbrids)</t>
  </si>
  <si>
    <t>Conveni (si n'hi ha)</t>
  </si>
  <si>
    <t>Indiqueu amb quina Institució</t>
  </si>
  <si>
    <t>Signatura de les persones que formen part de la direcció de l'estudi</t>
  </si>
  <si>
    <t>Signatura  de la direcció de l'estructura responsable de l'estudi</t>
  </si>
  <si>
    <t xml:space="preserve">Data d'aprovació de l'estudi per part de l'òrgan col·legiat </t>
  </si>
  <si>
    <t>Publicació al web de la UAB</t>
  </si>
  <si>
    <t>Repliqueu aquest quadre si teniu més estudis continguts en aquest programa formatiu</t>
  </si>
  <si>
    <t>Signatures que validen la presentació d'aquesta proposta de renovació d'estudis propis de la UAB</t>
  </si>
  <si>
    <t xml:space="preserve">Aquest document ens l’heu d’enviar amb les signatures electròniques corresponents, juntament amb el pressupost, a l’Escola de Postgrau, </t>
  </si>
  <si>
    <t>Unitat Tècnica de Programació Acadèmica, per correu electrònic a l’adreça ep.propostes.formacio@uab.cat</t>
  </si>
  <si>
    <t xml:space="preserve">No signeu aquest document fins que no estigui tancat el treball tècnic per part de l’Escola de Postgrau. En aquell moment caldrà passar aquest document a PDF (recordeu "imprimir tot el llibre") i signar-ho electrònicament. </t>
  </si>
  <si>
    <t>Estructura responsable de l'Estudi</t>
  </si>
  <si>
    <t>Reconeixement docència virtual</t>
  </si>
  <si>
    <t>Data d'inici de l'assignatura</t>
  </si>
  <si>
    <t>Data de fi de l'assignatura</t>
  </si>
  <si>
    <t>Idioma d'impartició de l'assignatura</t>
  </si>
  <si>
    <t>Català</t>
  </si>
  <si>
    <t>Castellà</t>
  </si>
  <si>
    <t>Català-Castellà</t>
  </si>
  <si>
    <t>Anglès</t>
  </si>
  <si>
    <t>Català-Anglès</t>
  </si>
  <si>
    <t>Castellà-Anglès</t>
  </si>
  <si>
    <t>Castellà-Català-Anglès</t>
  </si>
  <si>
    <t>Presencial</t>
  </si>
  <si>
    <t>Híbrid</t>
  </si>
  <si>
    <t>Trieu una opció</t>
  </si>
  <si>
    <t>Català-Castellà-Anglès</t>
  </si>
  <si>
    <t>Màster de Formació Permanent</t>
  </si>
  <si>
    <t>Diploma d'Especialització</t>
  </si>
  <si>
    <t>Diploma d'Expert</t>
  </si>
  <si>
    <t>Curs d'Especialització</t>
  </si>
  <si>
    <t>Certificat Veterinari</t>
  </si>
  <si>
    <t>Expert en Neuroreabilitació</t>
  </si>
  <si>
    <t>Doctor/a</t>
  </si>
  <si>
    <t>Graduat/da - Llicenciat/da</t>
  </si>
  <si>
    <t>Sense titulació Univ.</t>
  </si>
  <si>
    <t>Catedràtic/a</t>
  </si>
  <si>
    <t>Titular Univ.</t>
  </si>
  <si>
    <t>Agregat/da</t>
  </si>
  <si>
    <t>Lector/a</t>
  </si>
  <si>
    <t>Altre professorat permanent</t>
  </si>
  <si>
    <t>Associat/da</t>
  </si>
  <si>
    <t>Altre professorat no permanent</t>
  </si>
  <si>
    <t>Docent Centre Adscrit</t>
  </si>
  <si>
    <t xml:space="preserve">Modalitat </t>
  </si>
  <si>
    <r>
      <rPr>
        <b/>
        <sz val="8"/>
        <color theme="1"/>
        <rFont val="Calibri"/>
        <family val="2"/>
        <scheme val="minor"/>
      </rPr>
      <t>Professorat extern</t>
    </r>
    <r>
      <rPr>
        <sz val="8"/>
        <color theme="1"/>
        <rFont val="Calibri"/>
        <family val="2"/>
        <scheme val="minor"/>
      </rPr>
      <t>: indiqueu Institució o Empresa</t>
    </r>
  </si>
  <si>
    <r>
      <rPr>
        <b/>
        <sz val="8"/>
        <color theme="1"/>
        <rFont val="Calibri"/>
        <family val="2"/>
        <scheme val="minor"/>
      </rPr>
      <t>DNI o passaport</t>
    </r>
    <r>
      <rPr>
        <sz val="8"/>
        <color theme="1"/>
        <rFont val="Calibri"/>
        <family val="2"/>
        <scheme val="minor"/>
      </rPr>
      <t xml:space="preserve"> del/de la docent </t>
    </r>
    <r>
      <rPr>
        <b/>
        <sz val="8"/>
        <color theme="1"/>
        <rFont val="Calibri"/>
        <family val="2"/>
        <scheme val="minor"/>
      </rPr>
      <t>(si és nova incorporació en l'estudi).</t>
    </r>
  </si>
  <si>
    <t xml:space="preserve">60% primer termini -40% segon termini </t>
  </si>
  <si>
    <t xml:space="preserve">50% primer termini -50% segon termini </t>
  </si>
  <si>
    <t>No hi ha pagament fraccionat</t>
  </si>
  <si>
    <t>2023/2024</t>
  </si>
  <si>
    <t>2024/2025</t>
  </si>
  <si>
    <t>2025/2026</t>
  </si>
  <si>
    <t>2026/2027</t>
  </si>
  <si>
    <t>2027/2028</t>
  </si>
  <si>
    <t>2028/2029</t>
  </si>
  <si>
    <t>% de docència impartida per professsorat doctor</t>
  </si>
  <si>
    <t>Pagament fraccionat</t>
  </si>
  <si>
    <t>Col·lectiu aplicable</t>
  </si>
  <si>
    <t>Persona de contacte amb alumnes</t>
  </si>
  <si>
    <t>DOCUMENT DE RENOVACIÓ ABREUJADA D'ESTUDIS PROPIS DE LA UAB</t>
  </si>
  <si>
    <t>Dades de la Direcció de l'Estudi</t>
  </si>
  <si>
    <t>Calendari de l'Estudi</t>
  </si>
  <si>
    <t>Full de professorat, hores de docència per assignatura i signatures de la direcció de l'estudi i la direcció de l'estructura responsable.</t>
  </si>
  <si>
    <t>Nom de l'Estudi</t>
  </si>
  <si>
    <t>Nom de la persona responsable de l'acta:</t>
  </si>
  <si>
    <t xml:space="preserve">L'estudi haurà de garantir la reserva d'un 5% de places en el cas de Màsters de Formació Permanent i Postgraus amb una oferta superior a 20 places, i de la reserva d'una plaça en el cas </t>
  </si>
  <si>
    <t>Dades de l'Estudi</t>
  </si>
  <si>
    <t>2029/2030</t>
  </si>
  <si>
    <t>Si necessiteu afegir més assignatures, si us plau, contacteu amb ep.propostes.formacio@uab.cat</t>
  </si>
  <si>
    <t>Tots els estudis es publiquen a la web de la UAB. Si per alguna raó considereu que no s’ha de publicar indiqueu-ho a continuació</t>
  </si>
  <si>
    <t>Curs acadèmic d'inici de l'Estudi</t>
  </si>
  <si>
    <t>PAS-F</t>
  </si>
  <si>
    <t>PAS-L</t>
  </si>
  <si>
    <r>
      <rPr>
        <b/>
        <sz val="8"/>
        <color theme="1"/>
        <rFont val="Calibri"/>
        <family val="2"/>
        <scheme val="minor"/>
      </rPr>
      <t xml:space="preserve">Prof UAB-Escola Adscrita: </t>
    </r>
    <r>
      <rPr>
        <sz val="8"/>
        <color theme="1"/>
        <rFont val="Calibri"/>
        <family val="2"/>
        <scheme val="minor"/>
      </rPr>
      <t xml:space="preserve">                     (indicar alguna de les opcions del despegable)                    </t>
    </r>
  </si>
  <si>
    <r>
      <rPr>
        <b/>
        <sz val="8"/>
        <color theme="1"/>
        <rFont val="Calibri"/>
        <family val="2"/>
        <scheme val="minor"/>
      </rPr>
      <t xml:space="preserve">Grau Acadèmic: </t>
    </r>
    <r>
      <rPr>
        <sz val="8"/>
        <color theme="1"/>
        <rFont val="Calibri"/>
        <family val="2"/>
        <scheme val="minor"/>
      </rPr>
      <t xml:space="preserve">                       (indicar alguna de les opcions del despegable)     </t>
    </r>
  </si>
  <si>
    <t>Virtual</t>
  </si>
  <si>
    <t>% de docència virtual (en estudis de MFP i Diplomes)</t>
  </si>
  <si>
    <r>
      <rPr>
        <b/>
        <sz val="8"/>
        <color theme="1"/>
        <rFont val="Calibri"/>
        <family val="2"/>
        <scheme val="minor"/>
      </rPr>
      <t xml:space="preserve">Altres tasques docents (no poseu hores, només el concepte):
</t>
    </r>
    <r>
      <rPr>
        <sz val="8"/>
        <color theme="1"/>
        <rFont val="Calibri"/>
        <family val="2"/>
        <scheme val="minor"/>
      </rPr>
      <t>-Tutor pràctiques 
-Tutor TFM 
-Tribunals TFM 
-Altres (especificar)</t>
    </r>
  </si>
  <si>
    <t>Número de crèdits de l'Estudi</t>
  </si>
  <si>
    <t>Només per Cursos d'Especialització amb una única assignatura es pot posar "hibrid" si l'estudi ho és</t>
  </si>
  <si>
    <t>de l'estructura responsable de l'estudi</t>
  </si>
  <si>
    <t>% de docència impartida per professorat UAB-Escoles Adscrites</t>
  </si>
  <si>
    <t>Hores impartides prof, UAB-Escoles Adscrites</t>
  </si>
  <si>
    <t>de Màsters de Formació Permanent i Postgraus amb una oferta inferior a 20 places, per alumnat amb discapacitat</t>
  </si>
  <si>
    <r>
      <t xml:space="preserve">Reconeixement d'hores virtuals
</t>
    </r>
    <r>
      <rPr>
        <sz val="8"/>
        <color theme="1"/>
        <rFont val="Calibri"/>
        <family val="2"/>
        <scheme val="minor"/>
      </rPr>
      <t>(número de crèdits impartits x 25 x 0,25)</t>
    </r>
  </si>
  <si>
    <t xml:space="preserve">Observacions del document </t>
  </si>
  <si>
    <t>Estudis continguts (emplenar només en cas de que el programa formatiu els tingui)</t>
  </si>
  <si>
    <t>Només cal emplenar aquests apartats (marcats en color gris) en el cas que el vostre estudi tingui estudis continguts.</t>
  </si>
  <si>
    <t>Codi TCS i edició</t>
  </si>
  <si>
    <t>Nom i cognoms</t>
  </si>
  <si>
    <t>Tipologia de l'Estudi</t>
  </si>
  <si>
    <t>Títol de l'Estudi</t>
  </si>
  <si>
    <t>Resident Veterinari</t>
  </si>
  <si>
    <t>Número mínim d'alumnat</t>
  </si>
  <si>
    <t>Número màxim d'alumnat</t>
  </si>
  <si>
    <t>Inseriu més línies si necessiteu afegir més preus per crèdits especials</t>
  </si>
  <si>
    <t xml:space="preserve">(si a l'escriure en aquest apartat voleu fer un punt i apart premeu la tecla "alt"+ enter en el vostre teclat)
</t>
  </si>
  <si>
    <t>Categoria acadèmica</t>
  </si>
  <si>
    <t>Tipololgia d'estudi</t>
  </si>
  <si>
    <t>Número mímim d'alumnat</t>
  </si>
  <si>
    <t>Si necessites més línies, selecciona aquesta fila i clica el botó "Insereix" de la cinta d'opcions</t>
  </si>
  <si>
    <r>
      <rPr>
        <b/>
        <sz val="8"/>
        <color theme="1"/>
        <rFont val="Calibri"/>
        <family val="2"/>
        <scheme val="minor"/>
      </rPr>
      <t xml:space="preserve">Grau Acadèmic: </t>
    </r>
    <r>
      <rPr>
        <sz val="8"/>
        <color theme="1"/>
        <rFont val="Calibri"/>
        <family val="2"/>
        <scheme val="minor"/>
      </rPr>
      <t xml:space="preserve">                       (indicar alguna de les opcions del desplegable)     </t>
    </r>
  </si>
  <si>
    <t>Hores de docència teòrica (presencial)</t>
  </si>
  <si>
    <t>Hores de docència pràctica (presencial)</t>
  </si>
  <si>
    <t>Nom i cognoms del professorat</t>
  </si>
  <si>
    <t>Titular</t>
  </si>
  <si>
    <t>Extern UAB</t>
  </si>
  <si>
    <t>Preus especial de l'estudi</t>
  </si>
  <si>
    <t>Obligatòria</t>
  </si>
  <si>
    <t>Optativa</t>
  </si>
  <si>
    <t>Tipus: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</si>
</sst>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
    <numFmt numFmtId="165" formatCode="dd/mm/yyyy;@"/>
  </numFmts>
  <fonts count="31"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6"/>
      <color theme="1"/>
      <name val="Calibri"/>
      <family val="2"/>
      <scheme val="minor"/>
    </font>
    <font>
      <sz val="6"/>
      <name val="Calibri"/>
      <family val="2"/>
      <scheme val="minor"/>
    </font>
    <font>
      <b/>
      <sz val="6"/>
      <color theme="1"/>
      <name val="Calibri"/>
      <family val="2"/>
      <scheme val="minor"/>
    </font>
    <font>
      <sz val="10"/>
      <name val="Arial"/>
      <family val="2"/>
    </font>
    <font>
      <b/>
      <i/>
      <sz val="8"/>
      <color rgb="FF0070C0"/>
      <name val="Calibri"/>
      <family val="2"/>
      <scheme val="minor"/>
    </font>
    <font>
      <sz val="8"/>
      <color rgb="FF404040"/>
      <name val="Calibri"/>
      <family val="2"/>
      <scheme val="minor"/>
    </font>
    <font>
      <b/>
      <sz val="9"/>
      <color rgb="FF808080"/>
      <name val="Calibri"/>
      <family val="2"/>
      <scheme val="minor"/>
    </font>
    <font>
      <i/>
      <sz val="8"/>
      <name val="Calibri"/>
      <family val="2"/>
      <scheme val="minor"/>
    </font>
    <font>
      <i/>
      <sz val="8"/>
      <color theme="1"/>
      <name val="Calibri"/>
      <family val="2"/>
      <scheme val="minor"/>
    </font>
    <font>
      <b/>
      <sz val="9"/>
      <color theme="1"/>
      <name val="Calibri"/>
      <family val="2"/>
      <scheme val="minor"/>
    </font>
    <font>
      <i/>
      <sz val="9"/>
      <color theme="1"/>
      <name val="Calibri"/>
      <family val="2"/>
      <scheme val="minor"/>
    </font>
    <font>
      <b/>
      <sz val="8"/>
      <color theme="1"/>
      <name val="Calibri"/>
      <family val="2"/>
      <scheme val="minor"/>
    </font>
    <font>
      <b/>
      <sz val="10"/>
      <color theme="1"/>
      <name val="Calibri"/>
      <family val="2"/>
      <scheme val="minor"/>
    </font>
    <font>
      <b/>
      <sz val="11"/>
      <color theme="1"/>
      <name val="Calibri"/>
      <family val="2"/>
      <scheme val="minor"/>
    </font>
    <font>
      <sz val="11"/>
      <color theme="1"/>
      <name val="Calibri"/>
      <family val="2"/>
      <scheme val="minor"/>
    </font>
    <font>
      <sz val="9"/>
      <color theme="0"/>
      <name val="Calibri"/>
      <family val="2"/>
      <scheme val="minor"/>
    </font>
    <font>
      <i/>
      <sz val="11"/>
      <color theme="1"/>
      <name val="Calibri"/>
      <family val="2"/>
      <scheme val="minor"/>
    </font>
    <font>
      <sz val="11"/>
      <name val="Calibri"/>
      <family val="2"/>
      <scheme val="minor"/>
    </font>
    <font>
      <sz val="11"/>
      <color theme="0"/>
      <name val="Calibri"/>
      <family val="2"/>
      <scheme val="minor"/>
    </font>
    <font>
      <sz val="9"/>
      <color theme="9" tint="0.79998168889431442"/>
      <name val="Calibri"/>
      <family val="2"/>
      <scheme val="minor"/>
    </font>
    <font>
      <sz val="10"/>
      <color rgb="FF0070C0"/>
      <name val="Calibri"/>
      <family val="2"/>
      <scheme val="minor"/>
    </font>
    <font>
      <sz val="9"/>
      <color rgb="FF0070C0"/>
      <name val="Calibri"/>
      <family val="2"/>
      <scheme val="minor"/>
    </font>
    <font>
      <i/>
      <sz val="9"/>
      <color rgb="FF0070C0"/>
      <name val="Calibri"/>
      <family val="2"/>
      <scheme val="minor"/>
    </font>
    <font>
      <sz val="8"/>
      <color rgb="FF0070C0"/>
      <name val="Calibri"/>
      <family val="2"/>
      <scheme val="minor"/>
    </font>
    <font>
      <sz val="9"/>
      <name val="Calibri"/>
      <family val="2"/>
      <scheme val="minor"/>
    </font>
    <font>
      <b/>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2">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254">
    <xf numFmtId="0" fontId="0" fillId="0" borderId="0" xfId="0"/>
    <xf numFmtId="0" fontId="0" fillId="0" borderId="0" xfId="0" applyAlignment="1">
      <alignment vertical="top"/>
    </xf>
    <xf numFmtId="0" fontId="3" fillId="0" borderId="0" xfId="0" applyFont="1"/>
    <xf numFmtId="0" fontId="3" fillId="0" borderId="6" xfId="0" applyFont="1" applyBorder="1"/>
    <xf numFmtId="0" fontId="0" fillId="3" borderId="0" xfId="0" applyFill="1" applyAlignment="1">
      <alignment horizontal="lef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0" xfId="0" applyFont="1" applyFill="1"/>
    <xf numFmtId="0" fontId="0" fillId="3" borderId="0" xfId="0" applyFill="1"/>
    <xf numFmtId="0" fontId="1" fillId="4" borderId="0" xfId="0" applyFont="1" applyFill="1"/>
    <xf numFmtId="0" fontId="0" fillId="4" borderId="0" xfId="0" applyFill="1"/>
    <xf numFmtId="0" fontId="0" fillId="5" borderId="0" xfId="0" applyFill="1"/>
    <xf numFmtId="0" fontId="0" fillId="5" borderId="29" xfId="0" applyFill="1" applyBorder="1"/>
    <xf numFmtId="0" fontId="6" fillId="4"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horizontal="center" vertical="center"/>
    </xf>
    <xf numFmtId="0" fontId="13" fillId="0" borderId="0" xfId="0" applyFont="1"/>
    <xf numFmtId="0" fontId="2" fillId="0" borderId="0" xfId="0" applyFont="1"/>
    <xf numFmtId="0" fontId="3" fillId="0" borderId="37" xfId="0" applyFont="1" applyBorder="1"/>
    <xf numFmtId="0" fontId="3" fillId="0" borderId="38" xfId="0" applyFont="1" applyBorder="1"/>
    <xf numFmtId="0" fontId="3" fillId="0" borderId="35" xfId="0" applyFont="1" applyBorder="1"/>
    <xf numFmtId="0" fontId="3" fillId="0" borderId="36" xfId="0" applyFont="1" applyBorder="1"/>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30" xfId="0" applyBorder="1" applyProtection="1">
      <protection locked="0"/>
    </xf>
    <xf numFmtId="0" fontId="3" fillId="3" borderId="7" xfId="0" applyFont="1" applyFill="1" applyBorder="1" applyAlignment="1">
      <alignment vertical="center" wrapText="1"/>
    </xf>
    <xf numFmtId="0" fontId="3" fillId="3" borderId="23" xfId="0" applyFont="1" applyFill="1" applyBorder="1"/>
    <xf numFmtId="0" fontId="3" fillId="3" borderId="25" xfId="0" applyFont="1" applyFill="1" applyBorder="1"/>
    <xf numFmtId="0" fontId="3" fillId="3" borderId="11" xfId="0" applyFont="1" applyFill="1" applyBorder="1"/>
    <xf numFmtId="0" fontId="3" fillId="3" borderId="12" xfId="0" applyFont="1" applyFill="1" applyBorder="1" applyAlignment="1">
      <alignment horizontal="left" vertical="center" wrapText="1"/>
    </xf>
    <xf numFmtId="0" fontId="0" fillId="3" borderId="1" xfId="0" applyFill="1" applyBorder="1" applyAlignment="1">
      <alignment vertical="center" wrapText="1"/>
    </xf>
    <xf numFmtId="0" fontId="0" fillId="3" borderId="14" xfId="0" applyFill="1" applyBorder="1" applyAlignment="1">
      <alignment vertical="center" wrapText="1"/>
    </xf>
    <xf numFmtId="0" fontId="3" fillId="3" borderId="40" xfId="0" applyFont="1" applyFill="1" applyBorder="1"/>
    <xf numFmtId="0" fontId="3" fillId="3" borderId="35" xfId="0" applyFont="1" applyFill="1" applyBorder="1"/>
    <xf numFmtId="0" fontId="3" fillId="3" borderId="42" xfId="0" applyFont="1" applyFill="1" applyBorder="1"/>
    <xf numFmtId="0" fontId="2"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1" fillId="3" borderId="8" xfId="0" applyFont="1" applyFill="1" applyBorder="1"/>
    <xf numFmtId="0" fontId="1" fillId="3" borderId="9" xfId="0" applyFont="1" applyFill="1" applyBorder="1"/>
    <xf numFmtId="0" fontId="14" fillId="3" borderId="17" xfId="0" applyFont="1" applyFill="1" applyBorder="1"/>
    <xf numFmtId="0" fontId="1" fillId="4" borderId="18" xfId="0" applyFont="1" applyFill="1" applyBorder="1"/>
    <xf numFmtId="0" fontId="1" fillId="4" borderId="46" xfId="0" applyFont="1" applyFill="1" applyBorder="1"/>
    <xf numFmtId="0" fontId="1" fillId="4" borderId="29" xfId="0" applyFont="1" applyFill="1" applyBorder="1"/>
    <xf numFmtId="0" fontId="3" fillId="4" borderId="18" xfId="0" applyFont="1" applyFill="1" applyBorder="1"/>
    <xf numFmtId="0" fontId="3" fillId="4" borderId="19" xfId="0" applyFont="1" applyFill="1" applyBorder="1"/>
    <xf numFmtId="0" fontId="3" fillId="4" borderId="10" xfId="0" applyFont="1" applyFill="1" applyBorder="1"/>
    <xf numFmtId="0" fontId="3" fillId="4" borderId="0" xfId="0" applyFont="1" applyFill="1"/>
    <xf numFmtId="0" fontId="0" fillId="3" borderId="3" xfId="0" applyFill="1" applyBorder="1"/>
    <xf numFmtId="0" fontId="0" fillId="3" borderId="4" xfId="0" applyFill="1" applyBorder="1"/>
    <xf numFmtId="0" fontId="0" fillId="3" borderId="8" xfId="0" applyFill="1" applyBorder="1"/>
    <xf numFmtId="0" fontId="0" fillId="3" borderId="9" xfId="0" applyFill="1" applyBorder="1"/>
    <xf numFmtId="0" fontId="3" fillId="3" borderId="7"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3" borderId="20" xfId="0" applyFont="1" applyFill="1" applyBorder="1"/>
    <xf numFmtId="0" fontId="1" fillId="3" borderId="47" xfId="0" applyFont="1" applyFill="1" applyBorder="1"/>
    <xf numFmtId="0" fontId="1" fillId="3" borderId="23" xfId="0" applyFont="1" applyFill="1" applyBorder="1"/>
    <xf numFmtId="0" fontId="1" fillId="3" borderId="13" xfId="0" applyFont="1" applyFill="1" applyBorder="1"/>
    <xf numFmtId="0" fontId="0" fillId="3" borderId="13" xfId="0" applyFill="1" applyBorder="1"/>
    <xf numFmtId="0" fontId="1" fillId="3" borderId="25" xfId="0" applyFont="1" applyFill="1" applyBorder="1"/>
    <xf numFmtId="0" fontId="0" fillId="3" borderId="34" xfId="0" applyFill="1" applyBorder="1"/>
    <xf numFmtId="0" fontId="1" fillId="3" borderId="45" xfId="0" applyFont="1" applyFill="1" applyBorder="1"/>
    <xf numFmtId="0" fontId="1" fillId="3" borderId="14" xfId="0" applyFont="1" applyFill="1" applyBorder="1"/>
    <xf numFmtId="0" fontId="17" fillId="3" borderId="11" xfId="0" applyFont="1" applyFill="1" applyBorder="1"/>
    <xf numFmtId="0" fontId="17" fillId="3" borderId="20" xfId="0" applyFont="1" applyFill="1" applyBorder="1"/>
    <xf numFmtId="0" fontId="18" fillId="4" borderId="0" xfId="0" applyFont="1" applyFill="1" applyAlignment="1">
      <alignment horizontal="center" vertical="center"/>
    </xf>
    <xf numFmtId="0" fontId="18" fillId="3" borderId="0" xfId="0" applyFont="1" applyFill="1" applyAlignment="1">
      <alignment horizontal="center" vertical="center"/>
    </xf>
    <xf numFmtId="0" fontId="18" fillId="4" borderId="0" xfId="0" applyFont="1" applyFill="1" applyAlignment="1">
      <alignment horizontal="left" vertical="center"/>
    </xf>
    <xf numFmtId="0" fontId="20" fillId="0" borderId="0" xfId="0" applyFont="1" applyProtection="1">
      <protection hidden="1"/>
    </xf>
    <xf numFmtId="9" fontId="1" fillId="3" borderId="14" xfId="2" applyFont="1" applyFill="1" applyBorder="1"/>
    <xf numFmtId="9" fontId="1" fillId="3" borderId="17" xfId="2" applyFont="1" applyFill="1" applyBorder="1"/>
    <xf numFmtId="0" fontId="21" fillId="0" borderId="0" xfId="0" applyFont="1"/>
    <xf numFmtId="0" fontId="22" fillId="0" borderId="0" xfId="0" applyFont="1"/>
    <xf numFmtId="9" fontId="1" fillId="3" borderId="15" xfId="2" applyFont="1" applyFill="1" applyBorder="1"/>
    <xf numFmtId="0" fontId="23" fillId="0" borderId="0" xfId="0" applyFont="1"/>
    <xf numFmtId="0" fontId="24" fillId="3" borderId="9" xfId="0" applyFont="1" applyFill="1" applyBorder="1" applyAlignment="1" applyProtection="1">
      <alignment horizontal="center"/>
      <protection hidden="1"/>
    </xf>
    <xf numFmtId="0" fontId="24" fillId="3" borderId="9" xfId="0" applyFont="1" applyFill="1" applyBorder="1"/>
    <xf numFmtId="0" fontId="23" fillId="0" borderId="0" xfId="0" applyFont="1" applyProtection="1">
      <protection hidden="1"/>
    </xf>
    <xf numFmtId="0" fontId="3" fillId="0" borderId="50" xfId="0" applyFont="1" applyBorder="1"/>
    <xf numFmtId="0" fontId="0" fillId="3" borderId="2" xfId="0" applyFill="1" applyBorder="1"/>
    <xf numFmtId="0" fontId="3" fillId="3" borderId="34" xfId="0" applyFont="1" applyFill="1" applyBorder="1"/>
    <xf numFmtId="0" fontId="3" fillId="3" borderId="33" xfId="0" applyFont="1" applyFill="1" applyBorder="1"/>
    <xf numFmtId="0" fontId="3" fillId="0" borderId="26" xfId="0" applyFont="1" applyBorder="1"/>
    <xf numFmtId="0" fontId="3" fillId="0" borderId="27" xfId="0" applyFont="1" applyBorder="1"/>
    <xf numFmtId="0" fontId="3" fillId="0" borderId="24" xfId="0" applyFont="1" applyBorder="1"/>
    <xf numFmtId="0" fontId="3" fillId="0" borderId="12" xfId="0" applyFont="1" applyBorder="1"/>
    <xf numFmtId="0" fontId="3" fillId="3" borderId="13" xfId="0" applyFont="1" applyFill="1" applyBorder="1"/>
    <xf numFmtId="0" fontId="3" fillId="3" borderId="20" xfId="0" applyFont="1" applyFill="1" applyBorder="1"/>
    <xf numFmtId="0" fontId="4" fillId="0" borderId="0" xfId="0" applyFont="1"/>
    <xf numFmtId="0" fontId="16" fillId="3" borderId="7" xfId="0" applyFont="1" applyFill="1" applyBorder="1" applyAlignment="1">
      <alignment horizontal="left" vertical="center" wrapText="1"/>
    </xf>
    <xf numFmtId="0" fontId="25" fillId="2" borderId="4" xfId="0" applyFont="1" applyFill="1" applyBorder="1" applyAlignment="1" applyProtection="1">
      <alignment horizontal="center" vertical="center" wrapText="1"/>
      <protection locked="0"/>
    </xf>
    <xf numFmtId="0" fontId="25" fillId="2" borderId="13" xfId="0" applyFont="1" applyFill="1" applyBorder="1" applyProtection="1">
      <protection locked="0"/>
    </xf>
    <xf numFmtId="0" fontId="25" fillId="2" borderId="34" xfId="0" applyFont="1" applyFill="1" applyBorder="1" applyProtection="1">
      <protection locked="0"/>
    </xf>
    <xf numFmtId="0" fontId="25" fillId="2" borderId="13" xfId="0" applyFont="1" applyFill="1" applyBorder="1" applyAlignment="1" applyProtection="1">
      <alignment horizontal="center"/>
      <protection locked="0"/>
    </xf>
    <xf numFmtId="0" fontId="25" fillId="3" borderId="13" xfId="0" applyFont="1" applyFill="1" applyBorder="1" applyAlignment="1">
      <alignment horizontal="left"/>
    </xf>
    <xf numFmtId="0" fontId="25" fillId="2" borderId="41" xfId="0" applyFont="1" applyFill="1" applyBorder="1" applyAlignment="1" applyProtection="1">
      <alignment horizontal="center"/>
      <protection locked="0"/>
    </xf>
    <xf numFmtId="0" fontId="26" fillId="2" borderId="7" xfId="0" applyFont="1" applyFill="1" applyBorder="1" applyAlignment="1" applyProtection="1">
      <alignment horizontal="left" wrapText="1"/>
      <protection locked="0"/>
    </xf>
    <xf numFmtId="0" fontId="26" fillId="2" borderId="1" xfId="0" applyFont="1" applyFill="1" applyBorder="1" applyAlignment="1" applyProtection="1">
      <alignment horizontal="left" wrapText="1"/>
      <protection locked="0"/>
    </xf>
    <xf numFmtId="0" fontId="26" fillId="2" borderId="1" xfId="0" applyFont="1" applyFill="1" applyBorder="1" applyAlignment="1" applyProtection="1">
      <alignment horizontal="center" wrapText="1"/>
      <protection locked="0"/>
    </xf>
    <xf numFmtId="0" fontId="26" fillId="2" borderId="11" xfId="0" applyFont="1" applyFill="1" applyBorder="1" applyAlignment="1" applyProtection="1">
      <alignment horizontal="left" wrapText="1"/>
      <protection locked="0"/>
    </xf>
    <xf numFmtId="0" fontId="26" fillId="2" borderId="14" xfId="0" applyFont="1" applyFill="1" applyBorder="1" applyAlignment="1" applyProtection="1">
      <alignment horizontal="left"/>
      <protection locked="0"/>
    </xf>
    <xf numFmtId="0" fontId="27" fillId="2" borderId="7" xfId="0" applyFont="1" applyFill="1" applyBorder="1" applyAlignment="1" applyProtection="1">
      <alignment horizontal="left"/>
      <protection locked="0"/>
    </xf>
    <xf numFmtId="0" fontId="26" fillId="2" borderId="15" xfId="0" applyFont="1" applyFill="1" applyBorder="1" applyAlignment="1" applyProtection="1">
      <alignment horizontal="left"/>
      <protection locked="0"/>
    </xf>
    <xf numFmtId="14" fontId="25" fillId="2" borderId="13" xfId="0" applyNumberFormat="1" applyFont="1" applyFill="1" applyBorder="1" applyProtection="1">
      <protection locked="0"/>
    </xf>
    <xf numFmtId="14" fontId="25" fillId="2" borderId="43" xfId="0" applyNumberFormat="1" applyFont="1" applyFill="1" applyBorder="1" applyProtection="1">
      <protection locked="0"/>
    </xf>
    <xf numFmtId="0" fontId="0" fillId="0" borderId="0" xfId="0" applyAlignment="1">
      <alignment horizontal="center" vertical="center"/>
    </xf>
    <xf numFmtId="0" fontId="0" fillId="0" borderId="0" xfId="0" applyAlignment="1">
      <alignment horizontal="left" vertical="center"/>
    </xf>
    <xf numFmtId="0" fontId="3" fillId="3" borderId="18" xfId="0" applyFont="1" applyFill="1" applyBorder="1" applyAlignment="1">
      <alignment vertical="center"/>
    </xf>
    <xf numFmtId="0" fontId="3" fillId="0" borderId="0" xfId="0" applyFont="1" applyAlignment="1">
      <alignment vertical="center"/>
    </xf>
    <xf numFmtId="0" fontId="25" fillId="2" borderId="30" xfId="0" applyFont="1" applyFill="1" applyBorder="1" applyAlignment="1" applyProtection="1">
      <alignment vertical="center" wrapText="1"/>
      <protection locked="0"/>
    </xf>
    <xf numFmtId="0" fontId="25" fillId="2" borderId="10" xfId="0" applyFont="1" applyFill="1" applyBorder="1" applyAlignment="1" applyProtection="1">
      <alignment vertical="center"/>
      <protection locked="0"/>
    </xf>
    <xf numFmtId="0" fontId="3" fillId="3" borderId="2" xfId="0" applyFont="1" applyFill="1" applyBorder="1" applyAlignment="1">
      <alignment vertical="center"/>
    </xf>
    <xf numFmtId="0" fontId="3" fillId="3" borderId="48" xfId="0" applyFont="1" applyFill="1" applyBorder="1" applyAlignment="1">
      <alignment vertical="center"/>
    </xf>
    <xf numFmtId="0" fontId="25" fillId="2" borderId="19" xfId="0" applyFont="1" applyFill="1" applyBorder="1" applyAlignment="1" applyProtection="1">
      <alignment vertical="center"/>
      <protection locked="0"/>
    </xf>
    <xf numFmtId="0" fontId="3" fillId="0" borderId="0" xfId="0" applyFont="1" applyAlignment="1" applyProtection="1">
      <alignment vertical="center"/>
      <protection locked="0"/>
    </xf>
    <xf numFmtId="0" fontId="3" fillId="0" borderId="19" xfId="0" applyFont="1" applyBorder="1" applyAlignment="1">
      <alignment vertical="center"/>
    </xf>
    <xf numFmtId="0" fontId="3" fillId="0" borderId="19" xfId="0" applyFont="1" applyBorder="1" applyAlignment="1" applyProtection="1">
      <alignment vertical="center"/>
      <protection locked="0"/>
    </xf>
    <xf numFmtId="44" fontId="25" fillId="2" borderId="19" xfId="3" applyFont="1" applyFill="1" applyBorder="1" applyAlignment="1" applyProtection="1">
      <alignment vertical="center"/>
      <protection locked="0"/>
    </xf>
    <xf numFmtId="44" fontId="25" fillId="3" borderId="10" xfId="3" applyFont="1" applyFill="1" applyBorder="1" applyAlignment="1">
      <alignment vertical="center"/>
    </xf>
    <xf numFmtId="0" fontId="13" fillId="0" borderId="0" xfId="0" applyFont="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25" xfId="0" applyFont="1" applyFill="1" applyBorder="1" applyAlignment="1">
      <alignment vertical="center"/>
    </xf>
    <xf numFmtId="0" fontId="3" fillId="3" borderId="0" xfId="0" applyFont="1" applyFill="1" applyAlignment="1">
      <alignment vertical="center"/>
    </xf>
    <xf numFmtId="0" fontId="26" fillId="2" borderId="3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14" xfId="0" applyFont="1" applyFill="1" applyBorder="1" applyAlignment="1" applyProtection="1">
      <alignment horizontal="left" vertical="center" wrapText="1"/>
      <protection locked="0"/>
    </xf>
    <xf numFmtId="165" fontId="26" fillId="2" borderId="48" xfId="0" applyNumberFormat="1" applyFont="1" applyFill="1" applyBorder="1" applyAlignment="1" applyProtection="1">
      <alignment vertical="center"/>
      <protection locked="0"/>
    </xf>
    <xf numFmtId="164" fontId="26" fillId="2" borderId="48" xfId="0" applyNumberFormat="1" applyFont="1" applyFill="1" applyBorder="1" applyAlignment="1" applyProtection="1">
      <alignment vertical="center"/>
      <protection locked="0"/>
    </xf>
    <xf numFmtId="0" fontId="26" fillId="2" borderId="29" xfId="0" applyFont="1"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3" fillId="3" borderId="48" xfId="0" applyFont="1" applyFill="1" applyBorder="1" applyAlignment="1" applyProtection="1">
      <alignment horizontal="left" vertical="center"/>
      <protection locked="0"/>
    </xf>
    <xf numFmtId="44" fontId="25" fillId="2" borderId="28" xfId="3" applyFont="1" applyFill="1" applyBorder="1" applyAlignment="1" applyProtection="1">
      <alignment horizontal="center" vertical="center"/>
      <protection locked="0"/>
    </xf>
    <xf numFmtId="0" fontId="25" fillId="2" borderId="43" xfId="0" applyFont="1" applyFill="1" applyBorder="1" applyAlignment="1" applyProtection="1">
      <alignment horizontal="center"/>
      <protection locked="0"/>
    </xf>
    <xf numFmtId="0" fontId="29" fillId="3" borderId="8" xfId="0" applyFont="1" applyFill="1" applyBorder="1"/>
    <xf numFmtId="0" fontId="29" fillId="3" borderId="9" xfId="0" applyFont="1" applyFill="1" applyBorder="1" applyAlignment="1" applyProtection="1">
      <alignment horizontal="center"/>
      <protection hidden="1"/>
    </xf>
    <xf numFmtId="0" fontId="29" fillId="3" borderId="9" xfId="0" applyFont="1" applyFill="1" applyBorder="1"/>
    <xf numFmtId="0" fontId="30" fillId="3" borderId="17" xfId="0" applyFont="1" applyFill="1" applyBorder="1"/>
    <xf numFmtId="0" fontId="20" fillId="3" borderId="9" xfId="0" applyFont="1" applyFill="1" applyBorder="1" applyAlignment="1" applyProtection="1">
      <alignment horizontal="center"/>
      <protection hidden="1"/>
    </xf>
    <xf numFmtId="0" fontId="25" fillId="2" borderId="35" xfId="0" applyFont="1" applyFill="1" applyBorder="1" applyAlignment="1" applyProtection="1">
      <alignment horizontal="center"/>
      <protection locked="0"/>
    </xf>
    <xf numFmtId="0" fontId="3" fillId="3" borderId="39" xfId="0" applyFont="1" applyFill="1" applyBorder="1"/>
    <xf numFmtId="44" fontId="25" fillId="3" borderId="48" xfId="3" applyFont="1" applyFill="1" applyBorder="1" applyAlignment="1" applyProtection="1">
      <alignment horizontal="center" vertical="center" wrapText="1"/>
      <protection locked="0"/>
    </xf>
    <xf numFmtId="44" fontId="25" fillId="2" borderId="48" xfId="3" applyFont="1" applyFill="1" applyBorder="1" applyAlignment="1" applyProtection="1">
      <alignment horizontal="left" vertical="center" wrapText="1"/>
      <protection locked="0"/>
    </xf>
    <xf numFmtId="44" fontId="25" fillId="2" borderId="29" xfId="3" applyFont="1" applyFill="1" applyBorder="1" applyAlignment="1" applyProtection="1">
      <alignment horizontal="left" vertical="center" wrapText="1"/>
      <protection locked="0"/>
    </xf>
    <xf numFmtId="0" fontId="3" fillId="3" borderId="48" xfId="0" applyFont="1" applyFill="1" applyBorder="1" applyAlignment="1" applyProtection="1">
      <alignment horizontal="left" vertical="center"/>
      <protection locked="0"/>
    </xf>
    <xf numFmtId="0" fontId="28" fillId="3" borderId="48" xfId="0" applyFont="1" applyFill="1" applyBorder="1" applyAlignment="1" applyProtection="1">
      <alignment horizontal="left" vertical="center"/>
      <protection locked="0"/>
    </xf>
    <xf numFmtId="0" fontId="28" fillId="3" borderId="29" xfId="0" applyFont="1" applyFill="1" applyBorder="1" applyAlignment="1" applyProtection="1">
      <alignment horizontal="left" vertical="center"/>
      <protection locked="0"/>
    </xf>
    <xf numFmtId="0" fontId="3" fillId="3" borderId="49" xfId="0" applyFont="1" applyFill="1" applyBorder="1" applyAlignment="1">
      <alignment horizontal="left" vertical="center"/>
    </xf>
    <xf numFmtId="0" fontId="3" fillId="3" borderId="19" xfId="0" applyFont="1" applyFill="1" applyBorder="1" applyAlignment="1">
      <alignment horizontal="left" vertical="center"/>
    </xf>
    <xf numFmtId="0" fontId="3" fillId="3" borderId="46" xfId="0" applyFont="1" applyFill="1" applyBorder="1" applyAlignment="1">
      <alignment horizontal="left" vertical="center"/>
    </xf>
    <xf numFmtId="0" fontId="26" fillId="2" borderId="33"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0" fillId="3" borderId="1" xfId="0" applyFill="1" applyBorder="1" applyAlignment="1">
      <alignment horizontal="left" vertical="center" wrapText="1"/>
    </xf>
    <xf numFmtId="0" fontId="26" fillId="2" borderId="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3" fillId="3" borderId="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6" fillId="2" borderId="31"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25" fillId="2" borderId="1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9" xfId="0" applyFont="1" applyFill="1" applyBorder="1" applyAlignment="1" applyProtection="1">
      <alignment horizontal="left" vertical="center"/>
      <protection locked="0"/>
    </xf>
    <xf numFmtId="0" fontId="25" fillId="2" borderId="10" xfId="0" applyFont="1" applyFill="1" applyBorder="1" applyAlignment="1" applyProtection="1">
      <alignment horizontal="left" vertical="center"/>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8" fillId="3" borderId="0" xfId="0" applyFont="1" applyFill="1" applyAlignment="1">
      <alignment horizontal="center" vertical="center"/>
    </xf>
    <xf numFmtId="0" fontId="25" fillId="0" borderId="51" xfId="0" applyFont="1" applyBorder="1" applyAlignment="1" applyProtection="1">
      <alignment horizontal="left" vertical="top" wrapText="1"/>
      <protection locked="0"/>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26" fillId="2" borderId="25" xfId="0" applyFont="1" applyFill="1" applyBorder="1" applyAlignment="1" applyProtection="1">
      <alignment horizontal="left" vertical="center" wrapText="1"/>
      <protection locked="0"/>
    </xf>
    <xf numFmtId="0" fontId="26" fillId="2" borderId="26" xfId="0" applyFont="1" applyFill="1" applyBorder="1" applyAlignment="1" applyProtection="1">
      <alignment horizontal="left" vertical="center" wrapText="1"/>
      <protection locked="0"/>
    </xf>
    <xf numFmtId="0" fontId="3" fillId="3" borderId="11" xfId="0" applyFont="1" applyFill="1" applyBorder="1" applyAlignment="1">
      <alignment vertical="center" wrapText="1"/>
    </xf>
    <xf numFmtId="0" fontId="3" fillId="3" borderId="13" xfId="0" applyFont="1" applyFill="1" applyBorder="1" applyAlignment="1">
      <alignment vertical="center" wrapText="1"/>
    </xf>
    <xf numFmtId="0" fontId="26" fillId="2" borderId="34" xfId="0" applyFont="1" applyFill="1" applyBorder="1" applyAlignment="1" applyProtection="1">
      <alignment horizontal="left" vertical="center" wrapText="1"/>
      <protection locked="0"/>
    </xf>
    <xf numFmtId="0" fontId="25" fillId="2" borderId="26" xfId="0" applyFont="1" applyFill="1" applyBorder="1" applyAlignment="1" applyProtection="1">
      <alignment horizontal="left" vertical="center" wrapText="1"/>
      <protection locked="0"/>
    </xf>
    <xf numFmtId="0" fontId="25" fillId="2" borderId="27" xfId="0" applyFont="1" applyFill="1" applyBorder="1" applyAlignment="1" applyProtection="1">
      <alignment horizontal="left" vertical="center" wrapText="1"/>
      <protection locked="0"/>
    </xf>
    <xf numFmtId="0" fontId="17" fillId="3" borderId="28" xfId="0" applyFont="1" applyFill="1" applyBorder="1" applyAlignment="1">
      <alignment horizontal="left" vertical="center"/>
    </xf>
    <xf numFmtId="0" fontId="17" fillId="3" borderId="48" xfId="0" applyFont="1" applyFill="1" applyBorder="1" applyAlignment="1">
      <alignment horizontal="left" vertical="center"/>
    </xf>
    <xf numFmtId="0" fontId="25" fillId="2" borderId="19"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4" fillId="3" borderId="23" xfId="0" applyFont="1" applyFill="1" applyBorder="1" applyAlignment="1">
      <alignment horizontal="left" vertical="center"/>
    </xf>
    <xf numFmtId="0" fontId="4" fillId="3" borderId="12" xfId="0" applyFont="1" applyFill="1" applyBorder="1" applyAlignment="1">
      <alignment horizontal="left" vertical="center"/>
    </xf>
    <xf numFmtId="0" fontId="4" fillId="3" borderId="24" xfId="0" applyFont="1" applyFill="1" applyBorder="1" applyAlignment="1">
      <alignment horizontal="left" vertical="center"/>
    </xf>
    <xf numFmtId="0" fontId="3" fillId="3" borderId="18" xfId="0" applyFont="1" applyFill="1" applyBorder="1" applyAlignment="1">
      <alignment horizontal="left" vertical="center"/>
    </xf>
    <xf numFmtId="0" fontId="26" fillId="2" borderId="19" xfId="0" applyFont="1" applyFill="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26" fillId="0" borderId="10" xfId="0" applyFont="1" applyBorder="1" applyAlignment="1" applyProtection="1">
      <alignment vertical="center" wrapText="1"/>
      <protection locked="0"/>
    </xf>
    <xf numFmtId="0" fontId="3" fillId="3" borderId="33" xfId="0" applyFont="1" applyFill="1" applyBorder="1" applyAlignment="1">
      <alignment horizontal="left"/>
    </xf>
    <xf numFmtId="0" fontId="3" fillId="3" borderId="26" xfId="0" applyFont="1" applyFill="1" applyBorder="1" applyAlignment="1">
      <alignment horizontal="left"/>
    </xf>
    <xf numFmtId="0" fontId="18" fillId="4" borderId="0" xfId="0" applyFont="1" applyFill="1" applyAlignment="1">
      <alignment horizontal="center" vertical="center"/>
    </xf>
    <xf numFmtId="0" fontId="18" fillId="3" borderId="0" xfId="0" applyFont="1" applyFill="1" applyAlignment="1">
      <alignment horizontal="center"/>
    </xf>
    <xf numFmtId="0" fontId="25" fillId="2" borderId="21" xfId="0" applyFont="1" applyFill="1" applyBorder="1" applyAlignment="1" applyProtection="1">
      <alignment horizontal="left" wrapText="1"/>
      <protection locked="0"/>
    </xf>
    <xf numFmtId="0" fontId="25" fillId="2" borderId="22" xfId="0" applyFont="1" applyFill="1" applyBorder="1" applyAlignment="1" applyProtection="1">
      <alignment horizontal="left" wrapText="1"/>
      <protection locked="0"/>
    </xf>
    <xf numFmtId="0" fontId="3" fillId="3" borderId="11" xfId="0" applyFont="1" applyFill="1" applyBorder="1" applyAlignment="1">
      <alignment horizontal="left"/>
    </xf>
    <xf numFmtId="0" fontId="3" fillId="3" borderId="12" xfId="0" applyFont="1" applyFill="1" applyBorder="1" applyAlignment="1">
      <alignment horizontal="left"/>
    </xf>
    <xf numFmtId="0" fontId="25" fillId="2" borderId="12" xfId="0" applyFont="1" applyFill="1" applyBorder="1" applyAlignment="1" applyProtection="1">
      <alignment horizontal="center"/>
      <protection locked="0"/>
    </xf>
    <xf numFmtId="0" fontId="25" fillId="2" borderId="13" xfId="0" applyFont="1" applyFill="1" applyBorder="1" applyAlignment="1" applyProtection="1">
      <alignment horizontal="center"/>
      <protection locked="0"/>
    </xf>
    <xf numFmtId="0" fontId="18" fillId="4" borderId="0" xfId="0" applyFont="1" applyFill="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0" borderId="37" xfId="0" applyFont="1" applyBorder="1" applyAlignment="1">
      <alignment horizontal="center"/>
    </xf>
    <xf numFmtId="0" fontId="4" fillId="0" borderId="38" xfId="0" applyFont="1" applyBorder="1" applyAlignment="1">
      <alignment horizontal="center"/>
    </xf>
    <xf numFmtId="0" fontId="25" fillId="2" borderId="37" xfId="0" applyFont="1" applyFill="1" applyBorder="1" applyAlignment="1" applyProtection="1">
      <alignment horizontal="left"/>
      <protection locked="0"/>
    </xf>
    <xf numFmtId="0" fontId="25" fillId="2" borderId="43" xfId="0" applyFont="1" applyFill="1" applyBorder="1" applyAlignment="1" applyProtection="1">
      <alignment horizontal="left"/>
      <protection locked="0"/>
    </xf>
    <xf numFmtId="0" fontId="3" fillId="3" borderId="44" xfId="0" applyFont="1" applyFill="1" applyBorder="1" applyAlignment="1">
      <alignment horizontal="left"/>
    </xf>
    <xf numFmtId="0" fontId="3" fillId="3" borderId="37" xfId="0" applyFont="1" applyFill="1" applyBorder="1" applyAlignment="1">
      <alignment horizontal="left"/>
    </xf>
    <xf numFmtId="0" fontId="15" fillId="3" borderId="11" xfId="0" applyFont="1" applyFill="1" applyBorder="1" applyAlignment="1">
      <alignment horizontal="left"/>
    </xf>
    <xf numFmtId="0" fontId="15" fillId="3" borderId="12" xfId="0" applyFont="1" applyFill="1" applyBorder="1" applyAlignment="1">
      <alignment horizontal="left"/>
    </xf>
    <xf numFmtId="0" fontId="15" fillId="0" borderId="44" xfId="0" applyFont="1" applyBorder="1" applyAlignment="1">
      <alignment horizontal="left"/>
    </xf>
    <xf numFmtId="0" fontId="15" fillId="0" borderId="37" xfId="0" applyFont="1" applyBorder="1" applyAlignment="1">
      <alignment horizontal="left"/>
    </xf>
    <xf numFmtId="0" fontId="25" fillId="3" borderId="12" xfId="0" applyFont="1" applyFill="1" applyBorder="1" applyAlignment="1">
      <alignment horizontal="left"/>
    </xf>
    <xf numFmtId="0" fontId="25" fillId="3" borderId="13" xfId="0" applyFont="1" applyFill="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25" fillId="2" borderId="11" xfId="0" applyFont="1" applyFill="1" applyBorder="1" applyAlignment="1" applyProtection="1">
      <alignment horizontal="center"/>
      <protection locked="0"/>
    </xf>
    <xf numFmtId="0" fontId="25" fillId="2" borderId="21" xfId="0" applyFont="1" applyFill="1" applyBorder="1" applyAlignment="1" applyProtection="1">
      <alignment horizontal="left"/>
      <protection locked="0"/>
    </xf>
    <xf numFmtId="0" fontId="25" fillId="2" borderId="22" xfId="0" applyFont="1" applyFill="1" applyBorder="1" applyAlignment="1" applyProtection="1">
      <alignment horizontal="left"/>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0" xfId="0" applyFont="1" applyBorder="1" applyAlignment="1">
      <alignment horizontal="center" vertical="center"/>
    </xf>
    <xf numFmtId="0" fontId="3" fillId="4" borderId="3" xfId="0" applyFont="1" applyFill="1" applyBorder="1" applyAlignment="1">
      <alignment horizontal="center"/>
    </xf>
    <xf numFmtId="0" fontId="0" fillId="4" borderId="0" xfId="0" applyFill="1" applyAlignment="1">
      <alignment horizontal="center" vertical="center"/>
    </xf>
    <xf numFmtId="0" fontId="0" fillId="2" borderId="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1" fillId="3" borderId="23" xfId="0" applyFont="1" applyFill="1" applyBorder="1" applyAlignment="1">
      <alignment horizontal="left" wrapText="1"/>
    </xf>
    <xf numFmtId="0" fontId="1" fillId="3" borderId="13" xfId="0" applyFont="1" applyFill="1" applyBorder="1" applyAlignment="1">
      <alignment horizontal="left" wrapText="1"/>
    </xf>
    <xf numFmtId="0" fontId="1" fillId="3" borderId="23" xfId="0" applyFont="1" applyFill="1" applyBorder="1" applyAlignment="1">
      <alignment horizontal="left"/>
    </xf>
    <xf numFmtId="0" fontId="1" fillId="3" borderId="13" xfId="0" applyFont="1" applyFill="1" applyBorder="1" applyAlignment="1">
      <alignment horizontal="left"/>
    </xf>
    <xf numFmtId="0" fontId="25" fillId="2" borderId="21" xfId="0" applyFont="1" applyFill="1" applyBorder="1" applyProtection="1">
      <protection locked="0"/>
    </xf>
    <xf numFmtId="0" fontId="25" fillId="2" borderId="22" xfId="0" applyFont="1" applyFill="1" applyBorder="1" applyProtection="1">
      <protection locked="0"/>
    </xf>
    <xf numFmtId="0" fontId="4" fillId="2" borderId="12"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cellXfs>
  <cellStyles count="4">
    <cellStyle name="Moneda" xfId="3" builtinId="4"/>
    <cellStyle name="Normal" xfId="0" builtinId="0"/>
    <cellStyle name="Normal 2" xfId="1" xr:uid="{C87BB29F-C05F-4856-83D7-50884B29DE5F}"/>
    <cellStyle name="Percentat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ab.ca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685800</xdr:colOff>
      <xdr:row>3</xdr:row>
      <xdr:rowOff>37620</xdr:rowOff>
    </xdr:to>
    <xdr:pic>
      <xdr:nvPicPr>
        <xdr:cNvPr id="3" name="Imatge 2">
          <a:hlinkClick xmlns:r="http://schemas.openxmlformats.org/officeDocument/2006/relationships" r:id="rId1"/>
          <a:extLst>
            <a:ext uri="{FF2B5EF4-FFF2-40B4-BE49-F238E27FC236}">
              <a16:creationId xmlns:a16="http://schemas.microsoft.com/office/drawing/2014/main" id="{58549632-1B4B-4866-A777-98D9DB268B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1"/>
          <a:ext cx="685799" cy="68825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nitat Tècnica de Programació Acadèmica" id="{6C285FE1-33F2-476A-B8DF-2F07E754AE23}" userId="Unitat Tècnica de Programació Acadèmic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 dT="2023-06-10T19:44:51.71" personId="{6C285FE1-33F2-476A-B8DF-2F07E754AE23}" id="{BECC8D59-49BB-403E-8074-8A1D1633AB2A}">
    <text>Aquest formulari té l'objectiu de facilitar la renovació de forma abreujada per una nova edició d'estudis propis a la UAB. Es demanen dades genèriques de l'estudi sense entrar contingut del pla d'estudis. Per modificar assignatures, continguts, metodologia, avaluació i altres punts relatius a l'estudi que no figurin en aquest formulari, caldrà fer-ho amb el formulari complet de la memòria acadèmica. En aquest cas, els temps de tramitació es poden allargar fins als 6 mesos, per la qual cosa us demanem que contacteu amb la Unitat Tècnica de Programació Acadèmica ep.propostes.formacio@uab.cat per valorar terminis en cada cas.</text>
    <extLst>
      <x:ext xmlns:xltc2="http://schemas.microsoft.com/office/spreadsheetml/2020/threadedcomments2" uri="{F7C98A9C-CBB3-438F-8F68-D28B6AF4A901}">
        <xltc2:checksum>3657177247</xltc2:checksum>
        <xltc2:hyperlink startIndex="567" length="29" url="ep.propostes.formacio@uab.cat"/>
      </x:ext>
    </extLst>
  </threadedComment>
  <threadedComment ref="A5" dT="2023-06-09T18:34:53.77" personId="{6C285FE1-33F2-476A-B8DF-2F07E754AE23}" id="{FB492942-FD81-4B1B-8AD7-CD48C483A7EB}">
    <text>-Màster de Formació Permanent, 60, 90 o 120 ECTS
-Diploma d'Especializació, entre 30 i 59 ECTS
-Diploma d'Expert, entre 15 i 29 ECTS
-Cursos d'Especialització adreçats a persones titulades, fins a 14 ECTS
-Cursos d'Especialització adreçats a persones no titulades, fins a 30 ECTS</text>
  </threadedComment>
  <threadedComment ref="A6" dT="2023-06-14T11:34:04.74" personId="{6C285FE1-33F2-476A-B8DF-2F07E754AE23}" id="{C44DFCBE-A300-49C8-85DD-EF38F7AF4E75}">
    <text>Només es demana l'estudi "mare". Si hi ha estudis continguts empleneu les dades en la segona pestanya d'aquest document.</text>
  </threadedComment>
  <threadedComment ref="A8" dT="2023-06-09T18:29:25.62" personId="{6C285FE1-33F2-476A-B8DF-2F07E754AE23}" id="{83CDD19F-C970-42EE-ADEE-A48F29DF2BDE}">
    <text>El curs acadèmic en estudis de formació pròpia comença l'1 de setembre i acaba el 31 de juliol</text>
  </threadedComment>
  <threadedComment ref="A9" dT="2023-06-09T18:32:04.95" personId="{6C285FE1-33F2-476A-B8DF-2F07E754AE23}" id="{6904E6DB-0E28-4813-95A0-1802ED592903}">
    <text xml:space="preserve">·Presencial: Quan en el 100% de la docència el professorat i l’alumnat interactuen en el mateix espai físic.
·Híbrid: Quan la docència virtual de l’estudi sigui entre el 40 i el 60%
·Virtual: Quan la docència virtual de l’estudi sigui entre el 80 i 100%
</text>
  </threadedComment>
  <threadedComment ref="A10" dT="2023-06-09T18:36:03.74" personId="{6C285FE1-33F2-476A-B8DF-2F07E754AE23}" id="{B6E7BD35-FB3B-4D5B-9053-58159370AC7E}">
    <text xml:space="preserve">-Màster de Formació Permanent, 60, 90 o 120 ECTS
-Diploma d'Especializació, entre 30 i 59 ECTS
-Diploma d'Expert, entre 15 i 29 ECTS
-Cursos d'Especialització adreçats a persones titulades, fins a 14 ECTS
-Cursos d'Especialització adreçats a persones no titulades, fins a 30 ECTS
</text>
  </threadedComment>
  <threadedComment ref="A11" dT="2023-06-09T18:37:09.35" personId="{6C285FE1-33F2-476A-B8DF-2F07E754AE23}" id="{E78CE87D-E60E-4CC8-B848-2768C4185C2E}">
    <text>Indiqueu el nom de la Facultat / Departament / Institut UAB / Escola Adscrita / Altres Centres de Recerca que així ho tinguin reconegut a la UAB, que promouen aquesta acció formativa</text>
  </threadedComment>
  <threadedComment ref="A15" dT="2023-06-12T07:18:52.97" personId="{6C285FE1-33F2-476A-B8DF-2F07E754AE23}" id="{7D996BE1-DDFC-4792-87B4-60384F9A77D4}">
    <text>Professorat permanent de la UAB (o Escoles Adscrites en el seu cas) per Màster de Formació Permanent  i Diplomes. El professorat no permanent podrà dirigir Cursos d'Especialització i codirigir estudis de MFP (sempre que tingui el títol de doctor) i Diplomes.</text>
  </threadedComment>
  <threadedComment ref="A16" dT="2023-06-12T07:19:08.57" personId="{6C285FE1-33F2-476A-B8DF-2F07E754AE23}" id="{8C4555CC-5B3E-49F1-AB33-8EB1B0207D49}">
    <text>Pot haver també una codirecció externa a la UAB, que no tindrà perfils propis de les aplicacions UAB i haurà de ser doctor en cas d'estudis de MFP</text>
  </threadedComment>
  <threadedComment ref="H22" dT="2023-06-09T18:28:46.61" personId="{6C285FE1-33F2-476A-B8DF-2F07E754AE23}" id="{C4F718DD-06F0-4BE8-8B86-294FD2766735}">
    <text>Només per a estudis de MFP, la data pot ser fins a 6 mesos a comptar des de la data de fi de l'estudi.</text>
  </threadedComment>
  <threadedComment ref="A26" dT="2023-06-09T18:37:42.96" personId="{6C285FE1-33F2-476A-B8DF-2F07E754AE23}" id="{19A19D5E-3D4B-49CA-A85D-9EAA0EA65CAE}">
    <text xml:space="preserve">Segons normativa, per garantir la viabilitat econòmica del programa, 15 dies abans de l’inici de les classes han d’haver formalitzat la matrícula el nombre mínim d’estudiants que marca la proposta   </text>
  </threadedComment>
  <threadedComment ref="A28" dT="2023-06-09T18:38:06.74" personId="{6C285FE1-33F2-476A-B8DF-2F07E754AE23}" id="{4C8DC4F6-F13E-4BDE-BDCB-02A23F742C11}">
    <text xml:space="preserve">Els preus mínims per crèdit aprovats pel Consell Social són: 66 euros per estudis de Màster de Formació Permanent, 56 euros per Diplomes d'Especialització i Expert i 26 euros per a Cursos d'Especialització </text>
  </threadedComment>
  <threadedComment ref="C28" dT="2023-06-09T18:38:44.22" personId="{6C285FE1-33F2-476A-B8DF-2F07E754AE23}" id="{6773B765-670A-4985-99DE-F464FE4B5DE8}">
    <text>No empleneu aquest camp, el càlcul és automàtic en funció del preu de l'estudi i les crèdits assenyalats</text>
  </threadedComment>
  <threadedComment ref="A30" dT="2023-06-09T18:39:42.46" personId="{6C285FE1-33F2-476A-B8DF-2F07E754AE23}" id="{FD4FB38A-EB25-4DAB-A5F6-5A561B4AAC21}">
    <text>Si estimeu que aquest programa formatiu tindrà un pagament fraccionat, indiqueu el percentatge del primer i segon termini (aquest segon pagament serà dos mesos després d'haver començat l'estudi)</text>
  </threadedComment>
  <threadedComment ref="A32" dT="2023-06-09T18:40:01.62" personId="{6C285FE1-33F2-476A-B8DF-2F07E754AE23}" id="{E7E78755-CAB6-41D1-AF6D-29C4D371877B}">
    <text>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ext>
  </threadedComment>
  <threadedComment ref="B32" dT="2023-06-09T18:40:01.62" personId="{6C285FE1-33F2-476A-B8DF-2F07E754AE23}" id="{3FC89AAD-2320-4F8D-A9DB-E64F777D1634}">
    <text>El preu per crèdit no podrà ser inferior (tret de la bonificació per Alumni UAB) al preu mínim per crèdit que marca el Consell Social</text>
  </threadedComment>
  <threadedComment ref="A38" dT="2023-06-09T18:40:49.75" personId="{6C285FE1-33F2-476A-B8DF-2F07E754AE23}" id="{21B2CC66-858D-4E8C-AF12-CA3CDB73EB34}">
    <text>Si l'estudi té un conveni associat, cal que verifiqueu que estigui vigent o si cal tramitar la renovació</text>
  </threadedComment>
  <threadedComment ref="A42" dT="2023-06-09T18:41:28.53" personId="{6C285FE1-33F2-476A-B8DF-2F07E754AE23}" id="{B7900C47-1C6F-4CEE-BCD8-9A3915CD8D5B}">
    <text>Per exemple, un studi a mida adreçat a un determinat col·lectiu o altres circumstàncies que així ho demanen</text>
  </threadedComment>
  <threadedComment ref="A45" dT="2023-06-14T11:43:01.76" personId="{6C285FE1-33F2-476A-B8DF-2F07E754AE23}" id="{3ABAF14C-5F63-48C2-BB65-5E381074016E}">
    <text>Per a concretar algun punt d'aquest document que necessiti aclariments (per exemple, si no s'arriba al mínim de professorat UAB o doctor, en el cas d'estudi de MFP)</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3-06-09T18:43:56.10" personId="{6C285FE1-33F2-476A-B8DF-2F07E754AE23}" id="{3CD0D5C5-60C0-4A00-86A0-C877FCD54823}">
    <text>No empleneu aquest camp, les dades les copia del la pestanya "dades de l'estudi"</text>
  </threadedComment>
  <threadedComment ref="A5" dT="2023-06-09T18:44:14.65" personId="{6C285FE1-33F2-476A-B8DF-2F07E754AE23}" id="{2023928A-DF6C-45AB-9810-C699FE10F536}">
    <text>No empleneu aquest camp, les dades les copia del la pestanya "dades de l'estudi"</text>
  </threadedComment>
  <threadedComment ref="A6" dT="2023-06-09T18:44:26.79" personId="{6C285FE1-33F2-476A-B8DF-2F07E754AE23}" id="{C24B80DD-D8C3-466C-AE3C-A3F5CF6FAD1D}">
    <text>No empleneu aquest camp, les dades les copia del la pestanya "dades de l'estudi"</text>
  </threadedComment>
  <threadedComment ref="A10" dT="2023-06-09T18:44:44.64" personId="{6C285FE1-33F2-476A-B8DF-2F07E754AE23}" id="{6A3E1D20-C46A-47B9-AB74-46342D391423}">
    <text>Trieu un dins el desplegable de la cela</text>
  </threadedComment>
  <threadedComment ref="C11" dT="2023-06-09T18:45:14.48" personId="{6C285FE1-33F2-476A-B8DF-2F07E754AE23}" id="{774D516F-F1C7-419E-8E64-8ABEFCCA04D8}">
    <text>Data de fi (feta la docència-tutories-avaluació-revisió. Data en la qual es pot tancar l'acta)</text>
  </threadedComment>
  <threadedComment ref="A12" dT="2023-06-18T21:13:28.21" personId="{6C285FE1-33F2-476A-B8DF-2F07E754AE23}" id="{9B143997-DFBE-4FEC-ABF1-9D24A7A928D2}">
    <text>Ha de ser professorat de la UAB (o d'Escola Adscrita en el seu cas) i docent de l'assignatura</text>
  </threadedComment>
  <threadedComment ref="H14" dT="2023-06-09T18:46:03.68" personId="{6C285FE1-33F2-476A-B8DF-2F07E754AE23}" id="{22718C0F-213C-4DDC-A793-048559EE991A}">
    <text>Les assignatures que imparteixen docència virtual, pel seu reconeixement en hores de la docència s'aplica la següent fórmula: número de crèdits impartits x 25 x 0,25.</text>
  </threadedComment>
  <threadedComment ref="A24" dT="2023-06-09T18:44:44.64" personId="{6C285FE1-33F2-476A-B8DF-2F07E754AE23}" id="{21476A6C-97FD-4F7B-95B5-21626E6E4158}">
    <text>Trieu un dins el desplegable de la cela</text>
  </threadedComment>
  <threadedComment ref="C25" dT="2023-06-09T18:45:14.48" personId="{6C285FE1-33F2-476A-B8DF-2F07E754AE23}" id="{08D013A8-0705-4A0F-A94F-01BBF5E087BF}">
    <text>Data de fi (feta la docència-tutories-avaluació-revisió. Data en la qual es pot tancar l'acta)</text>
  </threadedComment>
  <threadedComment ref="A26" dT="2023-06-18T21:13:28.21" personId="{6C285FE1-33F2-476A-B8DF-2F07E754AE23}" id="{8E434B19-5665-4FD6-9EA1-5B13D4CF2764}">
    <text>Ha de ser professorat de la UAB (o d'Escola Adscrita en el seu cas) i docent de l'assignatura</text>
  </threadedComment>
  <threadedComment ref="H28" dT="2023-06-09T18:46:03.68" personId="{6C285FE1-33F2-476A-B8DF-2F07E754AE23}" id="{30D01B48-70E6-48BF-BC09-08530984EB5C}">
    <text>Les assignatures que imparteixen docència virtual, pel seu reconeixement en hores de la docència s'aplica la següent fórmula: número de crèdits impartits x 25 x 0,25.</text>
  </threadedComment>
  <threadedComment ref="A38" dT="2023-06-09T18:44:44.64" personId="{6C285FE1-33F2-476A-B8DF-2F07E754AE23}" id="{E4C11DB3-3CD4-4D12-91A7-8D27AE553D3D}">
    <text>Trieu un dins el desplegable de la cela</text>
  </threadedComment>
  <threadedComment ref="C39" dT="2023-06-09T18:45:14.48" personId="{6C285FE1-33F2-476A-B8DF-2F07E754AE23}" id="{00C87DC5-9D7A-419C-A8C1-F079226473F3}">
    <text>Data de fi (feta la docència-tutories-avaluació-revisió. Data en la qual es pot tancar l'acta)</text>
  </threadedComment>
  <threadedComment ref="A40" dT="2023-06-18T21:13:28.21" personId="{6C285FE1-33F2-476A-B8DF-2F07E754AE23}" id="{985E4739-076B-45A3-8F6B-D9865BF92DA0}">
    <text>Ha de ser professorat de la UAB (o d'Escola Adscrita en el seu cas) i docent de l'assignatura</text>
  </threadedComment>
  <threadedComment ref="H42" dT="2023-06-09T18:46:03.68" personId="{6C285FE1-33F2-476A-B8DF-2F07E754AE23}" id="{908F7655-4CAC-4855-8E97-BE4AFA8A3ED3}">
    <text>Les assignatures que imparteixen docència virtual, pel seu reconeixement en hores de la docència s'aplica la següent fórmula: número de crèdits impartits x 25 x 0,25.</text>
  </threadedComment>
  <threadedComment ref="A52" dT="2023-06-09T18:44:44.64" personId="{6C285FE1-33F2-476A-B8DF-2F07E754AE23}" id="{304FE347-DF8B-4E1C-8022-A7D3EB1D9BC3}">
    <text>Trieu un dins el desplegable de la cela</text>
  </threadedComment>
  <threadedComment ref="C53" dT="2023-06-09T18:45:14.48" personId="{6C285FE1-33F2-476A-B8DF-2F07E754AE23}" id="{96AD1D12-3FB2-4B5F-99FD-F14154F02D8F}">
    <text>Data de fi (feta la docència-tutories-avaluació-revisió. Data en la qual es pot tancar l'acta)</text>
  </threadedComment>
  <threadedComment ref="A54" dT="2023-06-18T21:13:28.21" personId="{6C285FE1-33F2-476A-B8DF-2F07E754AE23}" id="{F16A3B35-B6C4-4C6A-B24C-65BACE581278}">
    <text>Ha de ser professorat de la UAB (o d'Escola Adscrita en el seu cas) i docent de l'assignatura</text>
  </threadedComment>
  <threadedComment ref="H56" dT="2023-06-09T18:46:03.68" personId="{6C285FE1-33F2-476A-B8DF-2F07E754AE23}" id="{EB9B9C05-CA48-4438-87E5-61B184A4136A}">
    <text>Les assignatures que imparteixen docència virtual, pel seu reconeixement en hores de la docència s'aplica la següent fórmula: número de crèdits impartits x 25 x 0,25.</text>
  </threadedComment>
  <threadedComment ref="A66" dT="2023-06-09T18:44:44.64" personId="{6C285FE1-33F2-476A-B8DF-2F07E754AE23}" id="{EB04ADE8-1A36-47FE-A67E-62D07AEA7E38}">
    <text>Trieu un dins el desplegable de la cela</text>
  </threadedComment>
  <threadedComment ref="C67" dT="2023-06-09T18:45:14.48" personId="{6C285FE1-33F2-476A-B8DF-2F07E754AE23}" id="{FC87003F-0949-4C34-A1C6-F4D9459D3DC4}">
    <text>Data de fi (feta la docència-tutories-avaluació-revisió. Data en la qual es pot tancar l'acta)</text>
  </threadedComment>
  <threadedComment ref="A68" dT="2023-06-18T21:13:28.21" personId="{6C285FE1-33F2-476A-B8DF-2F07E754AE23}" id="{02B2FCCD-A844-4B32-9021-1BCAA634273F}">
    <text>Ha de ser professorat de la UAB (o d'Escola Adscrita en el seu cas) i docent de l'assignatura</text>
  </threadedComment>
  <threadedComment ref="H70" dT="2023-06-09T18:46:03.68" personId="{6C285FE1-33F2-476A-B8DF-2F07E754AE23}" id="{9F784C32-EC04-4193-9513-D181CA24F0E3}">
    <text>Les assignatures que imparteixen docència virtual, pel seu reconeixement en hores de la docència s'aplica la següent fórmula: número de crèdits impartits x 25 x 0,25.</text>
  </threadedComment>
  <threadedComment ref="A80" dT="2023-06-09T18:44:44.64" personId="{6C285FE1-33F2-476A-B8DF-2F07E754AE23}" id="{87822B82-866F-4BD4-97D8-341056239623}">
    <text>Trieu un dins el desplegable de la cela</text>
  </threadedComment>
  <threadedComment ref="C81" dT="2023-06-09T18:45:14.48" personId="{6C285FE1-33F2-476A-B8DF-2F07E754AE23}" id="{1813B86F-ECD1-44F5-83B6-7E3894B50E55}">
    <text>Data de fi (feta la docència-tutories-avaluació-revisió. Data en la qual es pot tancar l'acta)</text>
  </threadedComment>
  <threadedComment ref="A82" dT="2023-06-18T21:13:28.21" personId="{6C285FE1-33F2-476A-B8DF-2F07E754AE23}" id="{38CF2CD6-6581-4BCE-9925-3FDB2C2B70A6}">
    <text>Ha de ser professorat de la UAB (o d'Escola Adscrita en el seu cas) i docent de l'assignatura</text>
  </threadedComment>
  <threadedComment ref="H84" dT="2023-06-09T18:46:03.68" personId="{6C285FE1-33F2-476A-B8DF-2F07E754AE23}" id="{4E167AE3-EC70-4A55-B8C2-98A8B47B4323}">
    <text>Les assignatures que imparteixen docència virtual, pel seu reconeixement en hores de la docència s'aplica la següent fórmula: número de crèdits impartits x 25 x 0,25.</text>
  </threadedComment>
  <threadedComment ref="A94" dT="2023-06-09T18:44:44.64" personId="{6C285FE1-33F2-476A-B8DF-2F07E754AE23}" id="{2C88BC04-40B5-4BA6-808E-AC4B88AE3CBE}">
    <text>Trieu un dins el desplegable de la cela</text>
  </threadedComment>
  <threadedComment ref="C95" dT="2023-06-09T18:45:14.48" personId="{6C285FE1-33F2-476A-B8DF-2F07E754AE23}" id="{95E94674-A574-40ED-98A7-B1ADBC6B14D0}">
    <text>Data de fi (feta la docència-tutories-avaluació-revisió. Data en la qual es pot tancar l'acta)</text>
  </threadedComment>
  <threadedComment ref="A96" dT="2023-06-18T21:13:28.21" personId="{6C285FE1-33F2-476A-B8DF-2F07E754AE23}" id="{02C85E29-A2A6-4168-81DE-173BEB576BD5}">
    <text>Ha de ser professorat de la UAB (o d'Escola Adscrita en el seu cas) i docent de l'assignatura</text>
  </threadedComment>
  <threadedComment ref="H98" dT="2023-06-09T18:46:03.68" personId="{6C285FE1-33F2-476A-B8DF-2F07E754AE23}" id="{5F745CBA-6015-46F6-9334-5D5FFC8908EF}">
    <text>Les assignatures que imparteixen docència virtual, pel seu reconeixement en hores de la docència s'aplica la següent fórmula: número de crèdits impartits x 25 x 0,25.</text>
  </threadedComment>
  <threadedComment ref="A108" dT="2023-06-09T18:44:44.64" personId="{6C285FE1-33F2-476A-B8DF-2F07E754AE23}" id="{C40A18DB-A9C1-4B60-BE1A-945A151CED6B}">
    <text>Trieu un dins el desplegable de la cela</text>
  </threadedComment>
  <threadedComment ref="C109" dT="2023-06-09T18:45:14.48" personId="{6C285FE1-33F2-476A-B8DF-2F07E754AE23}" id="{194C1B82-C0DF-44F0-9DEF-3DAA51BD85C4}">
    <text>Data de fi (feta la docència-tutories-avaluació-revisió. Data en la qual es pot tancar l'acta)</text>
  </threadedComment>
  <threadedComment ref="A110" dT="2023-06-18T21:13:28.21" personId="{6C285FE1-33F2-476A-B8DF-2F07E754AE23}" id="{B1FA0105-2FE7-4C22-A9BB-926762901719}">
    <text>Ha de ser professorat de la UAB (o d'Escola Adscrita en el seu cas) i docent de l'assignatura</text>
  </threadedComment>
  <threadedComment ref="H112" dT="2023-06-09T18:46:03.68" personId="{6C285FE1-33F2-476A-B8DF-2F07E754AE23}" id="{03CE2294-A860-4D68-B8FA-EA452A453451}">
    <text>Les assignatures que imparteixen docència virtual, pel seu reconeixement en hores de la docència s'aplica la següent fórmula: número de crèdits impartits x 25 x 0,25.</text>
  </threadedComment>
  <threadedComment ref="A122" dT="2023-06-09T18:44:44.64" personId="{6C285FE1-33F2-476A-B8DF-2F07E754AE23}" id="{9A15809B-1D73-41C1-A6F3-C4CEBB81957C}">
    <text>Trieu un dins el desplegable de la cela</text>
  </threadedComment>
  <threadedComment ref="C123" dT="2023-06-09T18:45:14.48" personId="{6C285FE1-33F2-476A-B8DF-2F07E754AE23}" id="{D0DE62CE-591D-4CB1-9D33-6AF2E66B8E02}">
    <text>Data de fi (feta la docència-tutories-avaluació-revisió. Data en la qual es pot tancar l'acta)</text>
  </threadedComment>
  <threadedComment ref="A124" dT="2023-06-18T21:13:28.21" personId="{6C285FE1-33F2-476A-B8DF-2F07E754AE23}" id="{503C810C-C2B7-4D94-8BA4-AC84494A2D48}">
    <text>Ha de ser professorat de la UAB (o d'Escola Adscrita en el seu cas) i docent de l'assignatura</text>
  </threadedComment>
  <threadedComment ref="H126" dT="2023-06-09T18:46:03.68" personId="{6C285FE1-33F2-476A-B8DF-2F07E754AE23}" id="{5259B5DD-C41A-4116-9D84-08BC8851BD2D}">
    <text>Les assignatures que imparteixen docència virtual, pel seu reconeixement en hores de la docència s'aplica la següent fórmula: número de crèdits impartits x 25 x 0,25.</text>
  </threadedComment>
  <threadedComment ref="A136" dT="2023-06-09T18:44:44.64" personId="{6C285FE1-33F2-476A-B8DF-2F07E754AE23}" id="{C2DE444B-A17F-4957-8483-F2BBF19BBB44}">
    <text>Trieu un dins el desplegable de la cela</text>
  </threadedComment>
  <threadedComment ref="C137" dT="2023-06-09T18:45:14.48" personId="{6C285FE1-33F2-476A-B8DF-2F07E754AE23}" id="{7D3F6010-90A8-4487-BDE9-724D72CFAC67}">
    <text>Data de fi (feta la docència-tutories-avaluació-revisió. Data en la qual es pot tancar l'acta)</text>
  </threadedComment>
  <threadedComment ref="A138" dT="2023-06-18T21:13:28.21" personId="{6C285FE1-33F2-476A-B8DF-2F07E754AE23}" id="{F94DCA1E-A705-4F2A-90EB-8B09391FF736}">
    <text>Ha de ser professorat de la UAB (o d'Escola Adscrita en el seu cas) i docent de l'assignatura</text>
  </threadedComment>
  <threadedComment ref="H140" dT="2023-06-09T18:46:03.68" personId="{6C285FE1-33F2-476A-B8DF-2F07E754AE23}" id="{B5FBCCD0-210C-4B76-8E03-F159321E1900}">
    <text>Les assignatures que imparteixen docència virtual, pel seu reconeixement en hores de la docència s'aplica la següent fórmula: número de crèdits impartits x 25 x 0,25.</text>
  </threadedComment>
  <threadedComment ref="A152" dT="2023-06-10T19:50:47.02" personId="{6C285FE1-33F2-476A-B8DF-2F07E754AE23}" id="{37B30C7A-203D-42EA-B928-244FD2ABC21E}">
    <text>Càlculs automàtics en funció de les dades que heu fet constar de cada assignatura</text>
  </threadedComment>
  <threadedComment ref="A157" dT="2023-06-09T21:41:22.12" personId="{6C285FE1-33F2-476A-B8DF-2F07E754AE23}" id="{9EFACA8A-0249-4A20-B119-DA4BF4E9001E}">
    <text>Un mínim del 30% en MFP i Diplomes i d'un 20% en cursos. El professorat de les Escoles Adscrites es considera UAB pel còmput d'aquest apartat.</text>
  </threadedComment>
  <threadedComment ref="A159" dT="2023-06-09T21:43:25.58" personId="{6C285FE1-33F2-476A-B8DF-2F07E754AE23}" id="{5D105236-AE4B-4896-8138-BEB5E57C53C2}">
    <text>En estudis virtuals el % ha d'estar entre el 80 i el 100%. En estudis híbrids entre el 60 i el 40%</text>
  </threadedComment>
  <threadedComment ref="A160" dT="2023-06-09T21:39:06.24" personId="{6C285FE1-33F2-476A-B8DF-2F07E754AE23}" id="{140BA0C6-DB3C-4E0D-A6F9-ED262EFE8976}">
    <text>Per a estudis de MFP el % mínim és del 50%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DEA6-DAD0-4D9A-9DD6-228230E4A003}">
  <sheetPr>
    <pageSetUpPr fitToPage="1"/>
  </sheetPr>
  <dimension ref="A1:P96"/>
  <sheetViews>
    <sheetView tabSelected="1" zoomScale="130" zoomScaleNormal="130" workbookViewId="0">
      <selection activeCell="B5" sqref="B5:C5"/>
    </sheetView>
  </sheetViews>
  <sheetFormatPr defaultColWidth="11.5703125" defaultRowHeight="15" x14ac:dyDescent="0.25"/>
  <cols>
    <col min="1" max="1" width="31.42578125" style="15" customWidth="1"/>
    <col min="2" max="2" width="13.5703125" style="15" customWidth="1"/>
    <col min="3" max="3" width="21.42578125" style="15" customWidth="1"/>
    <col min="4" max="5" width="11.5703125" style="15"/>
    <col min="6" max="6" width="14.42578125" style="15" customWidth="1"/>
    <col min="7" max="7" width="13.5703125" style="15" customWidth="1"/>
    <col min="8" max="8" width="11.5703125" style="15"/>
    <col min="9" max="9" width="16.42578125" style="15" customWidth="1"/>
    <col min="10" max="11" width="11.5703125" style="15"/>
    <col min="12" max="12" width="11.5703125" style="15" customWidth="1"/>
    <col min="13" max="15" width="11.5703125" style="15" hidden="1" customWidth="1"/>
    <col min="16" max="17" width="11.5703125" style="15" customWidth="1"/>
    <col min="18" max="16384" width="11.5703125" style="15"/>
  </cols>
  <sheetData>
    <row r="1" spans="1:11" ht="23.1" customHeight="1" x14ac:dyDescent="0.25">
      <c r="A1" s="73" t="s">
        <v>2</v>
      </c>
      <c r="B1" s="73"/>
      <c r="C1" s="75" t="s">
        <v>102</v>
      </c>
      <c r="D1" s="73"/>
      <c r="E1" s="73"/>
      <c r="F1" s="73"/>
      <c r="G1" s="73"/>
      <c r="H1" s="73"/>
      <c r="I1" s="73"/>
      <c r="J1" s="73"/>
      <c r="K1" s="73"/>
    </row>
    <row r="2" spans="1:11" x14ac:dyDescent="0.25">
      <c r="A2" s="74" t="s">
        <v>2</v>
      </c>
      <c r="B2" s="74"/>
      <c r="C2" s="74" t="s">
        <v>2</v>
      </c>
      <c r="D2" s="178" t="s">
        <v>109</v>
      </c>
      <c r="E2" s="178"/>
      <c r="F2" s="74"/>
      <c r="G2" s="74"/>
      <c r="H2" s="74"/>
      <c r="I2" s="74"/>
      <c r="J2" s="74"/>
      <c r="K2" s="74"/>
    </row>
    <row r="3" spans="1:11" x14ac:dyDescent="0.25">
      <c r="A3" s="113"/>
      <c r="B3" s="113"/>
      <c r="C3" s="113"/>
      <c r="D3" s="113"/>
      <c r="E3" s="113"/>
      <c r="F3" s="113"/>
      <c r="G3" s="113"/>
      <c r="H3" s="113"/>
      <c r="I3" s="113"/>
      <c r="J3" s="113"/>
    </row>
    <row r="4" spans="1:11" x14ac:dyDescent="0.25">
      <c r="A4" s="113"/>
      <c r="B4" s="113"/>
      <c r="C4" s="113"/>
      <c r="D4" s="114"/>
      <c r="E4" s="113"/>
      <c r="F4" s="113"/>
      <c r="G4" s="113"/>
      <c r="H4" s="113"/>
      <c r="I4" s="113"/>
      <c r="J4" s="113"/>
    </row>
    <row r="5" spans="1:11" x14ac:dyDescent="0.25">
      <c r="A5" s="115" t="s">
        <v>133</v>
      </c>
      <c r="B5" s="173" t="s">
        <v>67</v>
      </c>
      <c r="C5" s="174"/>
      <c r="D5" s="116"/>
      <c r="E5" s="116"/>
      <c r="F5" s="116"/>
      <c r="G5" s="116"/>
      <c r="H5" s="116"/>
      <c r="I5" s="116"/>
      <c r="J5" s="116"/>
    </row>
    <row r="6" spans="1:11" x14ac:dyDescent="0.25">
      <c r="A6" s="115" t="s">
        <v>134</v>
      </c>
      <c r="B6" s="171"/>
      <c r="C6" s="171"/>
      <c r="D6" s="171"/>
      <c r="E6" s="171"/>
      <c r="F6" s="171"/>
      <c r="G6" s="171"/>
      <c r="H6" s="171"/>
      <c r="I6" s="171"/>
      <c r="J6" s="171"/>
      <c r="K6" s="172"/>
    </row>
    <row r="7" spans="1:11" x14ac:dyDescent="0.25">
      <c r="A7" s="115" t="s">
        <v>131</v>
      </c>
      <c r="B7" s="117"/>
      <c r="C7" s="116"/>
      <c r="D7" s="116"/>
      <c r="E7" s="116"/>
      <c r="F7" s="116"/>
      <c r="G7" s="116"/>
      <c r="H7" s="116"/>
      <c r="I7" s="116"/>
      <c r="J7" s="116"/>
    </row>
    <row r="8" spans="1:11" x14ac:dyDescent="0.25">
      <c r="A8" s="115" t="s">
        <v>113</v>
      </c>
      <c r="B8" s="118" t="s">
        <v>67</v>
      </c>
      <c r="C8" s="116"/>
      <c r="D8" s="116"/>
      <c r="E8" s="116"/>
      <c r="F8" s="116"/>
      <c r="G8" s="116"/>
      <c r="H8" s="116"/>
      <c r="I8" s="116"/>
      <c r="J8" s="116"/>
    </row>
    <row r="9" spans="1:11" x14ac:dyDescent="0.25">
      <c r="A9" s="115" t="s">
        <v>86</v>
      </c>
      <c r="B9" s="118"/>
      <c r="C9" s="116"/>
      <c r="D9" s="116"/>
      <c r="E9" s="116"/>
      <c r="F9" s="116"/>
      <c r="G9" s="116"/>
      <c r="H9" s="116"/>
      <c r="I9" s="116"/>
      <c r="J9" s="116"/>
    </row>
    <row r="10" spans="1:11" x14ac:dyDescent="0.25">
      <c r="A10" s="119" t="s">
        <v>4</v>
      </c>
      <c r="B10" s="98"/>
    </row>
    <row r="11" spans="1:11" x14ac:dyDescent="0.25">
      <c r="A11" s="115" t="s">
        <v>53</v>
      </c>
      <c r="B11" s="171"/>
      <c r="C11" s="171"/>
      <c r="D11" s="171"/>
      <c r="E11" s="171"/>
      <c r="F11" s="171"/>
      <c r="G11" s="171"/>
      <c r="H11" s="171"/>
      <c r="I11" s="172"/>
    </row>
    <row r="13" spans="1:11" x14ac:dyDescent="0.25">
      <c r="A13" s="175" t="s">
        <v>103</v>
      </c>
      <c r="B13" s="176"/>
      <c r="C13" s="176"/>
      <c r="D13" s="176"/>
      <c r="E13" s="176"/>
      <c r="F13" s="176"/>
      <c r="G13" s="176"/>
      <c r="H13" s="176"/>
      <c r="I13" s="177"/>
    </row>
    <row r="14" spans="1:11" ht="43.35" customHeight="1" x14ac:dyDescent="0.25">
      <c r="A14" s="32" t="s">
        <v>132</v>
      </c>
      <c r="B14" s="37" t="s">
        <v>28</v>
      </c>
      <c r="C14" s="37" t="s">
        <v>140</v>
      </c>
      <c r="D14" s="163" t="s">
        <v>29</v>
      </c>
      <c r="E14" s="163"/>
      <c r="F14" s="163"/>
      <c r="G14" s="163" t="s">
        <v>30</v>
      </c>
      <c r="H14" s="163"/>
      <c r="I14" s="38" t="s">
        <v>31</v>
      </c>
    </row>
    <row r="15" spans="1:11" ht="27" customHeight="1" x14ac:dyDescent="0.25">
      <c r="A15" s="135"/>
      <c r="B15" s="136"/>
      <c r="C15" s="136"/>
      <c r="D15" s="164"/>
      <c r="E15" s="164"/>
      <c r="F15" s="164"/>
      <c r="G15" s="164"/>
      <c r="H15" s="164"/>
      <c r="I15" s="137"/>
    </row>
    <row r="16" spans="1:11" ht="24" customHeight="1" x14ac:dyDescent="0.25">
      <c r="A16" s="132"/>
      <c r="B16" s="133"/>
      <c r="C16" s="133"/>
      <c r="D16" s="165"/>
      <c r="E16" s="165"/>
      <c r="F16" s="165"/>
      <c r="G16" s="165"/>
      <c r="H16" s="165"/>
      <c r="I16" s="134"/>
    </row>
    <row r="17" spans="1:11" ht="21" customHeight="1" x14ac:dyDescent="0.25"/>
    <row r="18" spans="1:11" x14ac:dyDescent="0.25">
      <c r="A18" s="180" t="s">
        <v>35</v>
      </c>
      <c r="B18" s="181"/>
      <c r="C18" s="181"/>
      <c r="D18" s="181"/>
      <c r="E18" s="182"/>
      <c r="F18" s="175" t="s">
        <v>101</v>
      </c>
      <c r="G18" s="176"/>
      <c r="H18" s="176"/>
      <c r="I18" s="176"/>
      <c r="J18" s="176"/>
      <c r="K18" s="177"/>
    </row>
    <row r="19" spans="1:11" ht="29.1" customHeight="1" x14ac:dyDescent="0.25">
      <c r="A19" s="60" t="s">
        <v>132</v>
      </c>
      <c r="B19" s="185" t="s">
        <v>30</v>
      </c>
      <c r="C19" s="186"/>
      <c r="D19" s="61" t="s">
        <v>31</v>
      </c>
      <c r="E19" s="36"/>
      <c r="F19" s="168" t="s">
        <v>132</v>
      </c>
      <c r="G19" s="166"/>
      <c r="H19" s="166" t="s">
        <v>30</v>
      </c>
      <c r="I19" s="166"/>
      <c r="J19" s="166" t="s">
        <v>31</v>
      </c>
      <c r="K19" s="167"/>
    </row>
    <row r="20" spans="1:11" ht="23.25" customHeight="1" x14ac:dyDescent="0.25">
      <c r="A20" s="132"/>
      <c r="B20" s="161"/>
      <c r="C20" s="187"/>
      <c r="D20" s="161"/>
      <c r="E20" s="162"/>
      <c r="F20" s="169"/>
      <c r="G20" s="165"/>
      <c r="H20" s="165"/>
      <c r="I20" s="165"/>
      <c r="J20" s="165"/>
      <c r="K20" s="170"/>
    </row>
    <row r="21" spans="1:11" ht="23.1" customHeight="1" x14ac:dyDescent="0.25"/>
    <row r="22" spans="1:11" x14ac:dyDescent="0.25">
      <c r="A22" s="190" t="s">
        <v>104</v>
      </c>
      <c r="B22" s="191"/>
      <c r="C22" s="120" t="s">
        <v>37</v>
      </c>
      <c r="D22" s="138"/>
      <c r="E22" s="120" t="s">
        <v>32</v>
      </c>
      <c r="F22" s="120"/>
      <c r="G22" s="139"/>
      <c r="H22" s="158" t="s">
        <v>34</v>
      </c>
      <c r="I22" s="159"/>
      <c r="J22" s="160"/>
      <c r="K22" s="140"/>
    </row>
    <row r="23" spans="1:11" x14ac:dyDescent="0.25">
      <c r="A23" s="197" t="s">
        <v>41</v>
      </c>
      <c r="B23" s="159"/>
      <c r="C23" s="159"/>
      <c r="D23" s="198"/>
      <c r="E23" s="199"/>
      <c r="F23" s="199"/>
      <c r="G23" s="199"/>
      <c r="H23" s="199"/>
      <c r="I23" s="199"/>
      <c r="J23" s="199"/>
      <c r="K23" s="200"/>
    </row>
    <row r="24" spans="1:11" x14ac:dyDescent="0.25">
      <c r="A24" s="116"/>
      <c r="B24" s="116"/>
      <c r="C24" s="116"/>
      <c r="D24" s="116"/>
      <c r="E24" s="116"/>
      <c r="F24" s="116"/>
      <c r="G24" s="116"/>
      <c r="H24" s="116"/>
      <c r="I24" s="116"/>
      <c r="J24" s="116"/>
      <c r="K24" s="116"/>
    </row>
    <row r="25" spans="1:11" x14ac:dyDescent="0.25">
      <c r="A25" s="116"/>
      <c r="B25" s="116"/>
      <c r="C25" s="116"/>
      <c r="D25" s="116"/>
      <c r="E25" s="116"/>
      <c r="F25" s="116"/>
      <c r="G25" s="116"/>
      <c r="H25" s="116"/>
      <c r="I25" s="116"/>
      <c r="J25" s="116"/>
      <c r="K25" s="116"/>
    </row>
    <row r="26" spans="1:11" x14ac:dyDescent="0.25">
      <c r="A26" s="115" t="s">
        <v>136</v>
      </c>
      <c r="B26" s="121"/>
      <c r="C26" s="159" t="s">
        <v>137</v>
      </c>
      <c r="D26" s="159"/>
      <c r="E26" s="118"/>
      <c r="F26" s="116"/>
      <c r="G26" s="122"/>
      <c r="H26" s="116"/>
      <c r="I26" s="116"/>
      <c r="J26" s="116"/>
      <c r="K26" s="116"/>
    </row>
    <row r="27" spans="1:11" x14ac:dyDescent="0.25">
      <c r="A27" s="123"/>
      <c r="B27" s="124"/>
      <c r="C27" s="123"/>
      <c r="D27" s="123"/>
      <c r="E27" s="124"/>
      <c r="F27" s="116"/>
      <c r="G27" s="116" t="s">
        <v>2</v>
      </c>
      <c r="H27" s="116"/>
      <c r="I27" s="116"/>
      <c r="J27" s="116"/>
      <c r="K27" s="116"/>
    </row>
    <row r="28" spans="1:11" x14ac:dyDescent="0.25">
      <c r="A28" s="115" t="s">
        <v>39</v>
      </c>
      <c r="B28" s="125"/>
      <c r="C28" s="159" t="s">
        <v>38</v>
      </c>
      <c r="D28" s="159"/>
      <c r="E28" s="126" t="e">
        <f>B28/B10</f>
        <v>#DIV/0!</v>
      </c>
      <c r="F28" s="116"/>
      <c r="G28" s="116"/>
      <c r="H28" s="116"/>
      <c r="I28" s="116"/>
      <c r="J28" s="116"/>
      <c r="K28" s="116"/>
    </row>
    <row r="29" spans="1:11" x14ac:dyDescent="0.25">
      <c r="A29" s="116"/>
      <c r="B29" s="122"/>
      <c r="C29" s="116"/>
      <c r="D29" s="116"/>
      <c r="E29" s="122"/>
      <c r="F29" s="116"/>
      <c r="G29" s="116"/>
      <c r="H29" s="116"/>
      <c r="I29" s="116"/>
      <c r="J29" s="116"/>
      <c r="K29" s="116"/>
    </row>
    <row r="30" spans="1:11" x14ac:dyDescent="0.25">
      <c r="A30" s="115" t="s">
        <v>99</v>
      </c>
      <c r="B30" s="192" t="s">
        <v>67</v>
      </c>
      <c r="C30" s="193"/>
      <c r="D30" s="116"/>
      <c r="E30" s="116"/>
      <c r="F30" s="116"/>
      <c r="G30" s="116"/>
      <c r="H30" s="116"/>
      <c r="I30" s="116"/>
      <c r="J30" s="116"/>
      <c r="K30" s="116"/>
    </row>
    <row r="31" spans="1:11" x14ac:dyDescent="0.25">
      <c r="A31" s="116"/>
      <c r="B31" s="116"/>
      <c r="C31" s="116"/>
      <c r="D31" s="116"/>
      <c r="E31" s="116"/>
      <c r="F31" s="116"/>
      <c r="G31" s="116"/>
      <c r="H31" s="116"/>
      <c r="I31" s="116"/>
      <c r="J31" s="116"/>
      <c r="K31" s="116"/>
    </row>
    <row r="32" spans="1:11" x14ac:dyDescent="0.25">
      <c r="A32" s="141" t="s">
        <v>150</v>
      </c>
      <c r="B32" s="155" t="s">
        <v>40</v>
      </c>
      <c r="C32" s="155"/>
      <c r="D32" s="142" t="s">
        <v>100</v>
      </c>
      <c r="E32" s="142"/>
      <c r="F32" s="142"/>
      <c r="G32" s="156" t="s">
        <v>2</v>
      </c>
      <c r="H32" s="156"/>
      <c r="I32" s="156"/>
      <c r="J32" s="156"/>
      <c r="K32" s="157"/>
    </row>
    <row r="33" spans="1:11" x14ac:dyDescent="0.25">
      <c r="A33" s="143"/>
      <c r="B33" s="152" t="e">
        <f>A33/B$10</f>
        <v>#DIV/0!</v>
      </c>
      <c r="C33" s="152"/>
      <c r="D33" s="153"/>
      <c r="E33" s="153"/>
      <c r="F33" s="153"/>
      <c r="G33" s="153"/>
      <c r="H33" s="153"/>
      <c r="I33" s="153"/>
      <c r="J33" s="153"/>
      <c r="K33" s="154"/>
    </row>
    <row r="34" spans="1:11" x14ac:dyDescent="0.25">
      <c r="A34" s="143"/>
      <c r="B34" s="152" t="e">
        <f>A34/B$10</f>
        <v>#DIV/0!</v>
      </c>
      <c r="C34" s="152"/>
      <c r="D34" s="153"/>
      <c r="E34" s="153"/>
      <c r="F34" s="153"/>
      <c r="G34" s="153"/>
      <c r="H34" s="153"/>
      <c r="I34" s="153"/>
      <c r="J34" s="153"/>
      <c r="K34" s="154"/>
    </row>
    <row r="35" spans="1:11" ht="14.45" customHeight="1" x14ac:dyDescent="0.25">
      <c r="A35" s="143"/>
      <c r="B35" s="152" t="e">
        <f>A35/B$10</f>
        <v>#DIV/0!</v>
      </c>
      <c r="C35" s="152"/>
      <c r="D35" s="153"/>
      <c r="E35" s="153"/>
      <c r="F35" s="153"/>
      <c r="G35" s="153"/>
      <c r="H35" s="153"/>
      <c r="I35" s="153"/>
      <c r="J35" s="153"/>
      <c r="K35" s="154"/>
    </row>
    <row r="36" spans="1:11" x14ac:dyDescent="0.25">
      <c r="A36" s="127" t="s">
        <v>138</v>
      </c>
      <c r="B36" s="116"/>
      <c r="C36" s="116"/>
      <c r="D36" s="116"/>
      <c r="E36" s="116"/>
      <c r="F36" s="116"/>
      <c r="G36" s="116"/>
      <c r="H36" s="116"/>
      <c r="I36" s="116"/>
      <c r="J36" s="116"/>
      <c r="K36" s="116"/>
    </row>
    <row r="37" spans="1:11" x14ac:dyDescent="0.25">
      <c r="A37" s="116"/>
      <c r="B37" s="116"/>
      <c r="C37" s="116"/>
      <c r="D37" s="116"/>
      <c r="E37" s="116"/>
      <c r="F37" s="116"/>
      <c r="G37" s="116"/>
      <c r="H37" s="116"/>
      <c r="I37" s="116"/>
      <c r="J37" s="116"/>
      <c r="K37" s="116"/>
    </row>
    <row r="38" spans="1:11" x14ac:dyDescent="0.25">
      <c r="A38" s="119" t="s">
        <v>42</v>
      </c>
      <c r="B38" s="128"/>
      <c r="C38" s="128"/>
      <c r="D38" s="128"/>
      <c r="E38" s="128"/>
      <c r="F38" s="129"/>
      <c r="G38" s="116"/>
      <c r="H38" s="116"/>
      <c r="I38" s="116"/>
      <c r="J38" s="116"/>
      <c r="K38" s="116"/>
    </row>
    <row r="39" spans="1:11" x14ac:dyDescent="0.25">
      <c r="A39" s="130" t="s">
        <v>43</v>
      </c>
      <c r="B39" s="188"/>
      <c r="C39" s="188"/>
      <c r="D39" s="188"/>
      <c r="E39" s="188"/>
      <c r="F39" s="189"/>
      <c r="G39" s="116"/>
      <c r="H39" s="116"/>
      <c r="I39" s="116"/>
      <c r="J39" s="116"/>
      <c r="K39" s="116"/>
    </row>
    <row r="40" spans="1:11" x14ac:dyDescent="0.25">
      <c r="A40" s="116"/>
      <c r="B40" s="116"/>
      <c r="C40" s="116"/>
      <c r="D40" s="116"/>
      <c r="E40" s="116"/>
      <c r="F40" s="116"/>
      <c r="G40" s="116"/>
      <c r="H40" s="116"/>
      <c r="I40" s="116"/>
      <c r="J40" s="116"/>
      <c r="K40" s="116"/>
    </row>
    <row r="41" spans="1:11" x14ac:dyDescent="0.25">
      <c r="A41" s="119" t="s">
        <v>47</v>
      </c>
      <c r="B41" s="128"/>
      <c r="C41" s="128"/>
      <c r="D41" s="128"/>
      <c r="E41" s="128"/>
      <c r="F41" s="129"/>
      <c r="G41" s="116"/>
      <c r="H41" s="116"/>
      <c r="I41" s="116"/>
      <c r="J41" s="116"/>
      <c r="K41" s="116"/>
    </row>
    <row r="42" spans="1:11" x14ac:dyDescent="0.25">
      <c r="A42" s="194" t="s">
        <v>112</v>
      </c>
      <c r="B42" s="195"/>
      <c r="C42" s="195"/>
      <c r="D42" s="195"/>
      <c r="E42" s="195"/>
      <c r="F42" s="196"/>
      <c r="G42" s="116"/>
      <c r="H42" s="116"/>
      <c r="I42" s="116"/>
      <c r="J42" s="116"/>
      <c r="K42" s="116"/>
    </row>
    <row r="43" spans="1:11" x14ac:dyDescent="0.25">
      <c r="A43" s="183" t="s">
        <v>2</v>
      </c>
      <c r="B43" s="184"/>
      <c r="C43" s="184"/>
      <c r="D43" s="184"/>
      <c r="E43" s="184"/>
      <c r="F43" s="162"/>
      <c r="G43" s="116"/>
      <c r="H43" s="116"/>
      <c r="I43" s="116"/>
      <c r="J43" s="116"/>
      <c r="K43" s="116"/>
    </row>
    <row r="44" spans="1:11" x14ac:dyDescent="0.25">
      <c r="A44" s="116"/>
      <c r="B44" s="116"/>
      <c r="C44" s="116"/>
      <c r="D44" s="116"/>
      <c r="E44" s="116"/>
      <c r="F44" s="116"/>
      <c r="G44" s="116"/>
      <c r="H44" s="116"/>
      <c r="I44" s="116"/>
      <c r="J44" s="116"/>
      <c r="K44" s="116"/>
    </row>
    <row r="45" spans="1:11" x14ac:dyDescent="0.25">
      <c r="A45" s="131" t="s">
        <v>128</v>
      </c>
      <c r="B45" s="131"/>
      <c r="C45" s="131"/>
      <c r="D45" s="131"/>
      <c r="E45" s="131"/>
      <c r="F45" s="131"/>
      <c r="G45" s="116"/>
      <c r="H45" s="116"/>
      <c r="I45" s="116"/>
      <c r="J45" s="116"/>
      <c r="K45" s="116"/>
    </row>
    <row r="46" spans="1:11" ht="199.35" customHeight="1" x14ac:dyDescent="0.25">
      <c r="A46" s="179" t="s">
        <v>139</v>
      </c>
      <c r="B46" s="179"/>
      <c r="C46" s="179"/>
      <c r="D46" s="179"/>
      <c r="E46" s="179"/>
      <c r="F46" s="179"/>
      <c r="G46" s="116"/>
      <c r="H46" s="116"/>
      <c r="I46" s="116"/>
      <c r="J46" s="116"/>
      <c r="K46" s="116"/>
    </row>
    <row r="74" spans="13:16" x14ac:dyDescent="0.25">
      <c r="M74" s="15" t="s">
        <v>67</v>
      </c>
      <c r="P74" s="15" t="s">
        <v>67</v>
      </c>
    </row>
    <row r="75" spans="13:16" x14ac:dyDescent="0.25">
      <c r="M75" s="15" t="s">
        <v>91</v>
      </c>
      <c r="P75" s="15" t="s">
        <v>92</v>
      </c>
    </row>
    <row r="76" spans="13:16" x14ac:dyDescent="0.25">
      <c r="M76" s="15" t="s">
        <v>90</v>
      </c>
      <c r="P76" s="15" t="s">
        <v>93</v>
      </c>
    </row>
    <row r="77" spans="13:16" x14ac:dyDescent="0.25">
      <c r="M77" s="15" t="s">
        <v>89</v>
      </c>
      <c r="P77" s="15" t="s">
        <v>94</v>
      </c>
    </row>
    <row r="78" spans="13:16" x14ac:dyDescent="0.25">
      <c r="P78" s="15" t="s">
        <v>95</v>
      </c>
    </row>
    <row r="79" spans="13:16" x14ac:dyDescent="0.25">
      <c r="P79" s="15" t="s">
        <v>96</v>
      </c>
    </row>
    <row r="80" spans="13:16" x14ac:dyDescent="0.25">
      <c r="P80" s="15" t="s">
        <v>97</v>
      </c>
    </row>
    <row r="81" spans="13:16" x14ac:dyDescent="0.25">
      <c r="P81" s="15" t="s">
        <v>110</v>
      </c>
    </row>
    <row r="82" spans="13:16" x14ac:dyDescent="0.25">
      <c r="M82" s="15" t="s">
        <v>67</v>
      </c>
    </row>
    <row r="83" spans="13:16" x14ac:dyDescent="0.25">
      <c r="M83" s="15" t="s">
        <v>70</v>
      </c>
    </row>
    <row r="84" spans="13:16" x14ac:dyDescent="0.25">
      <c r="M84" s="15" t="s">
        <v>71</v>
      </c>
    </row>
    <row r="85" spans="13:16" x14ac:dyDescent="0.25">
      <c r="M85" s="15" t="s">
        <v>72</v>
      </c>
    </row>
    <row r="87" spans="13:16" x14ac:dyDescent="0.25">
      <c r="M87" s="15" t="s">
        <v>67</v>
      </c>
    </row>
    <row r="88" spans="13:16" x14ac:dyDescent="0.25">
      <c r="M88" s="15" t="s">
        <v>78</v>
      </c>
    </row>
    <row r="89" spans="13:16" x14ac:dyDescent="0.25">
      <c r="M89" s="15" t="s">
        <v>148</v>
      </c>
    </row>
    <row r="90" spans="13:16" x14ac:dyDescent="0.25">
      <c r="M90" s="15" t="s">
        <v>80</v>
      </c>
    </row>
    <row r="91" spans="13:16" x14ac:dyDescent="0.25">
      <c r="M91" s="15" t="s">
        <v>81</v>
      </c>
    </row>
    <row r="92" spans="13:16" x14ac:dyDescent="0.25">
      <c r="M92" s="15" t="s">
        <v>82</v>
      </c>
    </row>
    <row r="93" spans="13:16" x14ac:dyDescent="0.25">
      <c r="M93" s="15" t="s">
        <v>83</v>
      </c>
    </row>
    <row r="94" spans="13:16" x14ac:dyDescent="0.25">
      <c r="M94" s="15" t="s">
        <v>84</v>
      </c>
    </row>
    <row r="95" spans="13:16" x14ac:dyDescent="0.25">
      <c r="M95" s="15" t="s">
        <v>85</v>
      </c>
    </row>
    <row r="96" spans="13:16" x14ac:dyDescent="0.25">
      <c r="M96" s="15" t="s">
        <v>149</v>
      </c>
    </row>
  </sheetData>
  <sheetProtection algorithmName="SHA-512" hashValue="KAF5jWPXFkr+qfwSaT88a4fDys0YMRwSjXUqhjOCUgusD0lcupiElZwLn3gPx+3i5Q9zNf7RoyMFHfBFLpUtYw==" saltValue="/2CMr9Hcfm+u5vjpSboF+Q==" spinCount="100000" sheet="1" insertRows="0"/>
  <mergeCells count="41">
    <mergeCell ref="A46:F46"/>
    <mergeCell ref="D16:F16"/>
    <mergeCell ref="D15:F15"/>
    <mergeCell ref="F18:K18"/>
    <mergeCell ref="A18:E18"/>
    <mergeCell ref="A43:F43"/>
    <mergeCell ref="B19:C19"/>
    <mergeCell ref="B20:C20"/>
    <mergeCell ref="B39:F39"/>
    <mergeCell ref="C26:D26"/>
    <mergeCell ref="C28:D28"/>
    <mergeCell ref="A22:B22"/>
    <mergeCell ref="B30:C30"/>
    <mergeCell ref="A42:F42"/>
    <mergeCell ref="A23:C23"/>
    <mergeCell ref="D23:K23"/>
    <mergeCell ref="B6:K6"/>
    <mergeCell ref="B5:C5"/>
    <mergeCell ref="A13:I13"/>
    <mergeCell ref="D14:F14"/>
    <mergeCell ref="D2:E2"/>
    <mergeCell ref="B11:I11"/>
    <mergeCell ref="H22:J22"/>
    <mergeCell ref="D20:E20"/>
    <mergeCell ref="G14:H14"/>
    <mergeCell ref="G15:H15"/>
    <mergeCell ref="G16:H16"/>
    <mergeCell ref="H20:I20"/>
    <mergeCell ref="H19:I19"/>
    <mergeCell ref="J19:K19"/>
    <mergeCell ref="F19:G19"/>
    <mergeCell ref="F20:G20"/>
    <mergeCell ref="J20:K20"/>
    <mergeCell ref="B35:C35"/>
    <mergeCell ref="D35:K35"/>
    <mergeCell ref="B32:C32"/>
    <mergeCell ref="B33:C33"/>
    <mergeCell ref="D33:K33"/>
    <mergeCell ref="B34:C34"/>
    <mergeCell ref="D34:K34"/>
    <mergeCell ref="G32:K32"/>
  </mergeCells>
  <dataValidations count="4">
    <dataValidation type="list" allowBlank="1" showInputMessage="1" showErrorMessage="1" sqref="B30" xr:uid="{37BD0906-40CB-4D9C-BBD1-E739EAAB0EFD}">
      <formula1>$M$74:$M$77</formula1>
    </dataValidation>
    <dataValidation type="list" allowBlank="1" showInputMessage="1" showErrorMessage="1" sqref="B8" xr:uid="{5B2DEB81-8AE6-48E2-B512-7311A0E97D95}">
      <formula1>$P$74:$P$81</formula1>
    </dataValidation>
    <dataValidation type="list" allowBlank="1" showInputMessage="1" showErrorMessage="1" sqref="C16" xr:uid="{750E7427-B75C-44D7-B10C-21E6D81F3700}">
      <formula1>$M$87:$M$96</formula1>
    </dataValidation>
    <dataValidation type="list" allowBlank="1" showInputMessage="1" showErrorMessage="1" sqref="C15" xr:uid="{9EA42C66-AD39-4956-8693-B92C4C229F6C}">
      <formula1>$M$87:$M$95</formula1>
    </dataValidation>
  </dataValidations>
  <pageMargins left="0.70866141732283472" right="0.70866141732283472" top="0.74803149606299213" bottom="0.74803149606299213" header="0.31496062992125984" footer="0.31496062992125984"/>
  <pageSetup paperSize="9" scale="78" fitToHeight="3"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1A74DCE-0481-4162-A198-6D8388C8569D}">
          <x14:formula1>
            <xm:f>Professorat!$M$315:$T$315</xm:f>
          </x14:formula1>
          <xm:sqref>B5:C5</xm:sqref>
        </x14:dataValidation>
        <x14:dataValidation type="list" allowBlank="1" showInputMessage="1" showErrorMessage="1" xr:uid="{381EC98D-5799-4EA9-8FB9-2C1BF56D8544}">
          <x14:formula1>
            <xm:f>Professorat!$M$314:$P$314</xm:f>
          </x14:formula1>
          <xm:sqref>B15:B16</xm:sqref>
        </x14:dataValidation>
        <x14:dataValidation type="list" allowBlank="1" showInputMessage="1" showErrorMessage="1" xr:uid="{7FB3ABE5-44BF-4D8C-B4EE-47AB0D015D01}">
          <x14:formula1>
            <xm:f>Professorat!$M$311:$P$311</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A51C-CB30-4325-BA0B-8216C6412837}">
  <sheetPr>
    <pageSetUpPr fitToPage="1"/>
  </sheetPr>
  <dimension ref="A1:N42"/>
  <sheetViews>
    <sheetView zoomScale="130" zoomScaleNormal="130" workbookViewId="0">
      <selection sqref="A1:I40"/>
    </sheetView>
  </sheetViews>
  <sheetFormatPr defaultColWidth="11.5703125" defaultRowHeight="15" x14ac:dyDescent="0.25"/>
  <cols>
    <col min="1" max="1" width="31.42578125" customWidth="1"/>
    <col min="2" max="2" width="13.5703125" customWidth="1"/>
    <col min="3" max="3" width="20.42578125" customWidth="1"/>
    <col min="6" max="6" width="14.42578125" customWidth="1"/>
    <col min="7" max="7" width="13.5703125" customWidth="1"/>
    <col min="9" max="9" width="16.42578125" customWidth="1"/>
    <col min="10" max="10" width="0" hidden="1" customWidth="1"/>
    <col min="11" max="14" width="11.5703125" hidden="1" customWidth="1"/>
    <col min="15" max="15" width="11.5703125" customWidth="1"/>
  </cols>
  <sheetData>
    <row r="1" spans="1:9" ht="23.1" customHeight="1" x14ac:dyDescent="0.25">
      <c r="A1" s="203" t="s">
        <v>102</v>
      </c>
      <c r="B1" s="203"/>
      <c r="C1" s="203"/>
      <c r="D1" s="203"/>
      <c r="E1" s="203"/>
      <c r="F1" s="203"/>
      <c r="G1" s="203"/>
      <c r="H1" s="203"/>
      <c r="I1" s="203"/>
    </row>
    <row r="2" spans="1:9" x14ac:dyDescent="0.25">
      <c r="A2" s="204" t="s">
        <v>129</v>
      </c>
      <c r="B2" s="204"/>
      <c r="C2" s="204"/>
      <c r="D2" s="204"/>
      <c r="E2" s="204"/>
      <c r="F2" s="204"/>
      <c r="G2" s="204"/>
      <c r="H2" s="204"/>
      <c r="I2" s="204"/>
    </row>
    <row r="4" spans="1:9" x14ac:dyDescent="0.25">
      <c r="A4" s="96" t="s">
        <v>130</v>
      </c>
      <c r="B4" s="2"/>
      <c r="C4" s="2"/>
      <c r="D4" s="2"/>
      <c r="E4" s="2"/>
      <c r="F4" s="2"/>
      <c r="G4" s="2"/>
      <c r="H4" s="2"/>
      <c r="I4" s="2"/>
    </row>
    <row r="5" spans="1:9" x14ac:dyDescent="0.25">
      <c r="A5" s="95" t="s">
        <v>36</v>
      </c>
      <c r="B5" s="205"/>
      <c r="C5" s="205"/>
      <c r="D5" s="205"/>
      <c r="E5" s="205"/>
      <c r="F5" s="205"/>
      <c r="G5" s="205"/>
      <c r="H5" s="205"/>
      <c r="I5" s="206"/>
    </row>
    <row r="6" spans="1:9" x14ac:dyDescent="0.25">
      <c r="A6" s="33" t="s">
        <v>33</v>
      </c>
      <c r="B6" s="99"/>
      <c r="C6" s="35" t="s">
        <v>37</v>
      </c>
      <c r="D6" s="99" t="s">
        <v>2</v>
      </c>
      <c r="E6" s="207" t="s">
        <v>32</v>
      </c>
      <c r="F6" s="208"/>
      <c r="G6" s="99"/>
      <c r="H6" s="93"/>
      <c r="I6" s="92"/>
    </row>
    <row r="7" spans="1:9" x14ac:dyDescent="0.25">
      <c r="A7" s="33" t="s">
        <v>141</v>
      </c>
      <c r="B7" s="209" t="s">
        <v>67</v>
      </c>
      <c r="C7" s="210"/>
      <c r="D7" s="94"/>
      <c r="E7" s="207" t="s">
        <v>4</v>
      </c>
      <c r="F7" s="208"/>
      <c r="G7" s="99"/>
      <c r="H7" s="93"/>
      <c r="I7" s="92"/>
    </row>
    <row r="8" spans="1:9" x14ac:dyDescent="0.25">
      <c r="A8" s="34"/>
      <c r="B8" s="88"/>
      <c r="C8" s="89" t="s">
        <v>142</v>
      </c>
      <c r="D8" s="100"/>
      <c r="E8" s="201" t="s">
        <v>137</v>
      </c>
      <c r="F8" s="202"/>
      <c r="G8" s="100"/>
      <c r="H8" s="90"/>
      <c r="I8" s="91"/>
    </row>
    <row r="9" spans="1:9" x14ac:dyDescent="0.25">
      <c r="A9" s="17" t="s">
        <v>48</v>
      </c>
    </row>
    <row r="10" spans="1:9" x14ac:dyDescent="0.25">
      <c r="A10" s="17" t="s">
        <v>2</v>
      </c>
    </row>
    <row r="31" spans="2:14" x14ac:dyDescent="0.25">
      <c r="B31" s="18"/>
      <c r="C31" s="18"/>
      <c r="D31" s="2"/>
      <c r="E31" s="2"/>
      <c r="F31" s="2"/>
      <c r="G31" s="2"/>
      <c r="H31" s="2"/>
      <c r="I31" s="2"/>
    </row>
    <row r="32" spans="2:14" x14ac:dyDescent="0.25">
      <c r="K32" t="s">
        <v>91</v>
      </c>
      <c r="N32" t="s">
        <v>92</v>
      </c>
    </row>
    <row r="33" spans="11:14" x14ac:dyDescent="0.25">
      <c r="K33" t="s">
        <v>90</v>
      </c>
      <c r="N33" t="s">
        <v>93</v>
      </c>
    </row>
    <row r="34" spans="11:14" x14ac:dyDescent="0.25">
      <c r="K34" t="s">
        <v>89</v>
      </c>
      <c r="N34" t="s">
        <v>94</v>
      </c>
    </row>
    <row r="35" spans="11:14" x14ac:dyDescent="0.25">
      <c r="N35" t="s">
        <v>95</v>
      </c>
    </row>
    <row r="36" spans="11:14" x14ac:dyDescent="0.25">
      <c r="N36" t="s">
        <v>96</v>
      </c>
    </row>
    <row r="37" spans="11:14" x14ac:dyDescent="0.25">
      <c r="N37" t="s">
        <v>97</v>
      </c>
    </row>
    <row r="38" spans="11:14" x14ac:dyDescent="0.25">
      <c r="N38" t="s">
        <v>110</v>
      </c>
    </row>
    <row r="39" spans="11:14" x14ac:dyDescent="0.25">
      <c r="K39" t="s">
        <v>67</v>
      </c>
    </row>
    <row r="40" spans="11:14" x14ac:dyDescent="0.25">
      <c r="K40" t="s">
        <v>70</v>
      </c>
    </row>
    <row r="41" spans="11:14" x14ac:dyDescent="0.25">
      <c r="K41" t="s">
        <v>71</v>
      </c>
    </row>
    <row r="42" spans="11:14" x14ac:dyDescent="0.25">
      <c r="K42" t="s">
        <v>72</v>
      </c>
    </row>
  </sheetData>
  <sheetProtection insertRows="0"/>
  <mergeCells count="7">
    <mergeCell ref="E8:F8"/>
    <mergeCell ref="A1:I1"/>
    <mergeCell ref="A2:I2"/>
    <mergeCell ref="B5:I5"/>
    <mergeCell ref="E6:F6"/>
    <mergeCell ref="B7:C7"/>
    <mergeCell ref="E7:F7"/>
  </mergeCells>
  <dataValidations count="1">
    <dataValidation type="list" allowBlank="1" showInputMessage="1" showErrorMessage="1" sqref="B7:C7" xr:uid="{1047EF1B-0A85-4ECE-A100-6E44E3A0F63E}">
      <formula1>$K$39:$K$42</formula1>
    </dataValidation>
  </dataValidations>
  <pageMargins left="0.70866141732283472" right="0.70866141732283472" top="0.74803149606299213" bottom="0.74803149606299213" header="0.31496062992125984" footer="0.31496062992125984"/>
  <pageSetup paperSize="9" scale="90" fitToHeight="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455"/>
  <sheetViews>
    <sheetView zoomScale="130" zoomScaleNormal="130" workbookViewId="0">
      <selection activeCell="D9" sqref="D9"/>
    </sheetView>
  </sheetViews>
  <sheetFormatPr defaultColWidth="9.42578125" defaultRowHeight="15" x14ac:dyDescent="0.25"/>
  <cols>
    <col min="1" max="1" width="32.42578125" customWidth="1"/>
    <col min="2" max="2" width="17.5703125" customWidth="1"/>
    <col min="3" max="3" width="13.42578125" customWidth="1"/>
    <col min="4" max="4" width="14" customWidth="1"/>
    <col min="5" max="5" width="14.42578125" customWidth="1"/>
    <col min="6" max="6" width="10.5703125" customWidth="1"/>
    <col min="7" max="7" width="11.5703125" customWidth="1"/>
    <col min="8" max="8" width="10.42578125" customWidth="1"/>
    <col min="9" max="9" width="16.42578125" customWidth="1"/>
    <col min="10" max="10" width="14.42578125" customWidth="1"/>
    <col min="11" max="11" width="13.42578125" customWidth="1"/>
    <col min="12" max="12" width="36.5703125" customWidth="1"/>
    <col min="13" max="13" width="9.42578125" customWidth="1"/>
    <col min="14" max="14" width="5.5703125" customWidth="1"/>
    <col min="15" max="15" width="9.42578125" customWidth="1"/>
    <col min="16" max="16" width="7.42578125" customWidth="1"/>
    <col min="17" max="17" width="9.42578125" customWidth="1"/>
    <col min="18" max="18" width="7.42578125" customWidth="1"/>
    <col min="19" max="52" width="9.42578125" customWidth="1"/>
  </cols>
  <sheetData>
    <row r="1" spans="1:12" x14ac:dyDescent="0.25">
      <c r="A1" s="211" t="s">
        <v>105</v>
      </c>
      <c r="B1" s="211"/>
      <c r="C1" s="211"/>
      <c r="D1" s="211"/>
      <c r="E1" s="211"/>
      <c r="F1" s="211"/>
      <c r="G1" s="211"/>
      <c r="H1" s="211"/>
      <c r="I1" s="211"/>
      <c r="J1" s="211"/>
    </row>
    <row r="2" spans="1:12" ht="4.5" customHeight="1" x14ac:dyDescent="0.25"/>
    <row r="3" spans="1:12" ht="4.5" customHeight="1" x14ac:dyDescent="0.25"/>
    <row r="4" spans="1:12" x14ac:dyDescent="0.25">
      <c r="A4" s="71" t="s">
        <v>106</v>
      </c>
      <c r="B4" s="225">
        <f>'Dades Estudi'!B6</f>
        <v>0</v>
      </c>
      <c r="C4" s="225"/>
      <c r="D4" s="225"/>
      <c r="E4" s="225"/>
      <c r="F4" s="225"/>
      <c r="G4" s="225"/>
      <c r="H4" s="225"/>
      <c r="I4" s="225"/>
      <c r="J4" s="226"/>
    </row>
    <row r="5" spans="1:12" x14ac:dyDescent="0.25">
      <c r="A5" s="71" t="s">
        <v>131</v>
      </c>
      <c r="B5" s="102">
        <f>'Dades Estudi'!B7</f>
        <v>0</v>
      </c>
      <c r="C5" s="2"/>
      <c r="D5" s="2"/>
      <c r="E5" s="2"/>
      <c r="F5" s="2"/>
      <c r="G5" s="2"/>
      <c r="H5" s="2"/>
      <c r="I5" s="2"/>
      <c r="J5" s="2"/>
    </row>
    <row r="6" spans="1:12" x14ac:dyDescent="0.25">
      <c r="A6" s="71" t="s">
        <v>121</v>
      </c>
      <c r="B6" s="102">
        <f>'Dades Estudi'!B10</f>
        <v>0</v>
      </c>
      <c r="C6" s="2"/>
      <c r="D6" s="2"/>
      <c r="E6" s="2"/>
      <c r="F6" s="2"/>
      <c r="G6" s="2"/>
      <c r="H6" s="2"/>
      <c r="I6" s="2"/>
      <c r="J6" s="2"/>
    </row>
    <row r="8" spans="1:12" x14ac:dyDescent="0.25">
      <c r="A8" s="72" t="s">
        <v>17</v>
      </c>
      <c r="B8" s="237"/>
      <c r="C8" s="237"/>
      <c r="D8" s="237"/>
      <c r="E8" s="237"/>
      <c r="F8" s="237"/>
      <c r="G8" s="237"/>
      <c r="H8" s="237"/>
      <c r="I8" s="237"/>
      <c r="J8" s="238"/>
    </row>
    <row r="9" spans="1:12" x14ac:dyDescent="0.25">
      <c r="A9" s="39" t="s">
        <v>4</v>
      </c>
      <c r="B9" s="150"/>
      <c r="C9" s="151" t="s">
        <v>153</v>
      </c>
      <c r="D9" s="103" t="s">
        <v>67</v>
      </c>
      <c r="E9" s="2"/>
      <c r="F9" s="21"/>
      <c r="G9" s="21"/>
      <c r="H9" s="21"/>
      <c r="I9" s="21"/>
      <c r="J9" s="22"/>
    </row>
    <row r="10" spans="1:12" x14ac:dyDescent="0.25">
      <c r="A10" s="40" t="s">
        <v>57</v>
      </c>
      <c r="B10" s="103" t="s">
        <v>67</v>
      </c>
      <c r="C10" s="19"/>
      <c r="D10" s="19"/>
      <c r="E10" s="19"/>
      <c r="F10" s="2"/>
      <c r="G10" s="2"/>
      <c r="H10" s="2"/>
      <c r="I10" s="2"/>
      <c r="J10" s="3"/>
    </row>
    <row r="11" spans="1:12" x14ac:dyDescent="0.25">
      <c r="A11" s="35" t="s">
        <v>55</v>
      </c>
      <c r="B11" s="111"/>
      <c r="C11" s="219" t="s">
        <v>56</v>
      </c>
      <c r="D11" s="220"/>
      <c r="E11" s="112"/>
      <c r="F11" s="86"/>
      <c r="G11" s="2"/>
      <c r="H11" s="2"/>
      <c r="I11" s="2"/>
      <c r="J11" s="3"/>
    </row>
    <row r="12" spans="1:12" x14ac:dyDescent="0.25">
      <c r="A12" s="41" t="s">
        <v>107</v>
      </c>
      <c r="B12" s="217" t="s">
        <v>2</v>
      </c>
      <c r="C12" s="218"/>
      <c r="D12" s="19"/>
      <c r="E12" s="19"/>
      <c r="F12" s="19"/>
      <c r="G12" s="19"/>
      <c r="H12" s="19"/>
      <c r="I12" s="19"/>
      <c r="J12" s="20"/>
    </row>
    <row r="13" spans="1:12" x14ac:dyDescent="0.25">
      <c r="A13" s="33" t="s">
        <v>3</v>
      </c>
      <c r="B13" s="101"/>
      <c r="C13" s="221" t="s">
        <v>122</v>
      </c>
      <c r="D13" s="222"/>
      <c r="E13" s="222"/>
      <c r="F13" s="222"/>
      <c r="G13" s="222"/>
      <c r="H13" s="222"/>
      <c r="I13" s="252"/>
      <c r="J13" s="253"/>
      <c r="L13" t="s">
        <v>2</v>
      </c>
    </row>
    <row r="14" spans="1:12" s="1" customFormat="1" ht="73.349999999999994" customHeight="1" x14ac:dyDescent="0.25">
      <c r="A14" s="97" t="s">
        <v>147</v>
      </c>
      <c r="B14" s="42" t="s">
        <v>116</v>
      </c>
      <c r="C14" s="43" t="s">
        <v>0</v>
      </c>
      <c r="D14" s="42" t="s">
        <v>87</v>
      </c>
      <c r="E14" s="42" t="s">
        <v>144</v>
      </c>
      <c r="F14" s="43" t="s">
        <v>145</v>
      </c>
      <c r="G14" s="43" t="s">
        <v>146</v>
      </c>
      <c r="H14" s="43" t="s">
        <v>127</v>
      </c>
      <c r="I14" s="44" t="s">
        <v>120</v>
      </c>
      <c r="J14" s="45" t="s">
        <v>88</v>
      </c>
    </row>
    <row r="15" spans="1:12" x14ac:dyDescent="0.25">
      <c r="A15" s="104"/>
      <c r="B15" s="105"/>
      <c r="C15" s="105"/>
      <c r="D15" s="105"/>
      <c r="E15" s="106"/>
      <c r="F15" s="106"/>
      <c r="G15" s="106"/>
      <c r="H15" s="106"/>
      <c r="I15" s="107"/>
      <c r="J15" s="108" t="s">
        <v>2</v>
      </c>
    </row>
    <row r="16" spans="1:12" x14ac:dyDescent="0.25">
      <c r="A16" s="104"/>
      <c r="B16" s="105"/>
      <c r="C16" s="105"/>
      <c r="D16" s="105"/>
      <c r="E16" s="106"/>
      <c r="F16" s="106"/>
      <c r="G16" s="106"/>
      <c r="H16" s="106"/>
      <c r="I16" s="107" t="s">
        <v>2</v>
      </c>
      <c r="J16" s="108"/>
    </row>
    <row r="17" spans="1:12" x14ac:dyDescent="0.25">
      <c r="A17" s="104"/>
      <c r="B17" s="105"/>
      <c r="C17" s="105"/>
      <c r="D17" s="105"/>
      <c r="E17" s="106" t="s">
        <v>2</v>
      </c>
      <c r="F17" s="106"/>
      <c r="G17" s="106" t="s">
        <v>2</v>
      </c>
      <c r="H17" s="106" t="s">
        <v>2</v>
      </c>
      <c r="I17" s="107"/>
      <c r="J17" s="108"/>
    </row>
    <row r="18" spans="1:12" x14ac:dyDescent="0.25">
      <c r="A18" s="104"/>
      <c r="B18" s="105"/>
      <c r="C18" s="105"/>
      <c r="D18" s="105"/>
      <c r="E18" s="106"/>
      <c r="F18" s="106"/>
      <c r="G18" s="106"/>
      <c r="H18" s="106"/>
      <c r="I18" s="107"/>
      <c r="J18" s="108"/>
    </row>
    <row r="19" spans="1:12" x14ac:dyDescent="0.25">
      <c r="A19" s="109" t="s">
        <v>143</v>
      </c>
      <c r="B19" s="105"/>
      <c r="C19" s="105"/>
      <c r="D19" s="105"/>
      <c r="E19" s="106"/>
      <c r="F19" s="106"/>
      <c r="G19" s="106"/>
      <c r="H19" s="106"/>
      <c r="I19" s="107"/>
      <c r="J19" s="110"/>
    </row>
    <row r="20" spans="1:12" s="80" customFormat="1" x14ac:dyDescent="0.25">
      <c r="A20" s="145" t="s">
        <v>1</v>
      </c>
      <c r="B20" s="149">
        <f>SUM(C21:E21)</f>
        <v>0</v>
      </c>
      <c r="C20" s="147"/>
      <c r="D20" s="147"/>
      <c r="E20" s="146">
        <f>SUM(F21:H21)</f>
        <v>0</v>
      </c>
      <c r="F20" s="147">
        <f>SUM(F15:F19)</f>
        <v>0</v>
      </c>
      <c r="G20" s="147">
        <f>SUM(G15:G19)</f>
        <v>0</v>
      </c>
      <c r="H20" s="147">
        <f>SUM(H15:H19)</f>
        <v>0</v>
      </c>
      <c r="I20" s="147"/>
      <c r="J20" s="148" t="s">
        <v>2</v>
      </c>
    </row>
    <row r="21" spans="1:12" s="80" customFormat="1" x14ac:dyDescent="0.25">
      <c r="B21" s="85">
        <f>IF(B13="Virtual",B9,0)</f>
        <v>0</v>
      </c>
      <c r="C21" s="76">
        <f>SUMIF(B15:B19,"*",F15:F19)</f>
        <v>0</v>
      </c>
      <c r="D21" s="76">
        <f>SUMIF(B15:B19,"*",G15:G19)</f>
        <v>0</v>
      </c>
      <c r="E21" s="76">
        <f>SUMIF(B15:B19,"*",H15:H19)</f>
        <v>0</v>
      </c>
      <c r="F21" s="76">
        <f>SUMIF(E15:E19,"Doc*",F15:F19)</f>
        <v>0</v>
      </c>
      <c r="G21" s="76">
        <f>SUMIF(E15:E19,"Doc*",G15:G19)</f>
        <v>0</v>
      </c>
      <c r="H21" s="76">
        <f>SUMIF(E15:E19,"Doc*",H15:H19)</f>
        <v>0</v>
      </c>
      <c r="I21" s="82"/>
      <c r="J21" s="82"/>
    </row>
    <row r="22" spans="1:12" x14ac:dyDescent="0.25">
      <c r="A22" s="72" t="s">
        <v>18</v>
      </c>
      <c r="B22" s="237"/>
      <c r="C22" s="237"/>
      <c r="D22" s="237"/>
      <c r="E22" s="237"/>
      <c r="F22" s="237"/>
      <c r="G22" s="237"/>
      <c r="H22" s="237"/>
      <c r="I22" s="237"/>
      <c r="J22" s="238"/>
    </row>
    <row r="23" spans="1:12" x14ac:dyDescent="0.25">
      <c r="A23" s="39" t="s">
        <v>4</v>
      </c>
      <c r="B23" s="103" t="s">
        <v>2</v>
      </c>
      <c r="C23" s="151" t="s">
        <v>153</v>
      </c>
      <c r="D23" s="103" t="s">
        <v>67</v>
      </c>
      <c r="E23" s="2"/>
      <c r="F23" s="21"/>
      <c r="G23" s="21"/>
      <c r="H23" s="21"/>
      <c r="I23" s="21"/>
      <c r="J23" s="22"/>
    </row>
    <row r="24" spans="1:12" x14ac:dyDescent="0.25">
      <c r="A24" s="40" t="s">
        <v>57</v>
      </c>
      <c r="B24" s="103" t="s">
        <v>67</v>
      </c>
      <c r="C24" s="19"/>
      <c r="D24" s="19"/>
      <c r="E24" s="19"/>
      <c r="F24" s="2"/>
      <c r="G24" s="2"/>
      <c r="H24" s="2"/>
      <c r="I24" s="2"/>
      <c r="J24" s="3"/>
    </row>
    <row r="25" spans="1:12" x14ac:dyDescent="0.25">
      <c r="A25" s="35" t="s">
        <v>55</v>
      </c>
      <c r="B25" s="99"/>
      <c r="C25" s="219" t="s">
        <v>56</v>
      </c>
      <c r="D25" s="220"/>
      <c r="E25" s="112"/>
      <c r="F25" s="86"/>
      <c r="G25" s="2"/>
      <c r="H25" s="2"/>
      <c r="I25" s="2"/>
      <c r="J25" s="3"/>
    </row>
    <row r="26" spans="1:12" x14ac:dyDescent="0.25">
      <c r="A26" s="41" t="s">
        <v>107</v>
      </c>
      <c r="B26" s="236" t="s">
        <v>2</v>
      </c>
      <c r="C26" s="209"/>
      <c r="D26" s="209"/>
      <c r="E26" s="210"/>
      <c r="F26" s="2"/>
      <c r="G26" s="2"/>
      <c r="H26" s="2"/>
      <c r="I26" s="2"/>
      <c r="J26" s="3"/>
    </row>
    <row r="27" spans="1:12" x14ac:dyDescent="0.25">
      <c r="A27" s="33" t="s">
        <v>86</v>
      </c>
      <c r="B27" s="144" t="s">
        <v>67</v>
      </c>
      <c r="C27" s="223" t="s">
        <v>2</v>
      </c>
      <c r="D27" s="224"/>
      <c r="E27" s="224"/>
      <c r="F27" s="224"/>
      <c r="G27" s="224"/>
      <c r="H27" s="224"/>
      <c r="I27" s="215"/>
      <c r="J27" s="216"/>
      <c r="L27" t="s">
        <v>2</v>
      </c>
    </row>
    <row r="28" spans="1:12" s="1" customFormat="1" ht="73.349999999999994" customHeight="1" x14ac:dyDescent="0.25">
      <c r="A28" s="97" t="s">
        <v>147</v>
      </c>
      <c r="B28" s="42" t="s">
        <v>116</v>
      </c>
      <c r="C28" s="43" t="s">
        <v>0</v>
      </c>
      <c r="D28" s="42" t="s">
        <v>87</v>
      </c>
      <c r="E28" s="42" t="s">
        <v>117</v>
      </c>
      <c r="F28" s="43" t="s">
        <v>145</v>
      </c>
      <c r="G28" s="43" t="s">
        <v>146</v>
      </c>
      <c r="H28" s="43" t="s">
        <v>127</v>
      </c>
      <c r="I28" s="44" t="s">
        <v>120</v>
      </c>
      <c r="J28" s="45" t="s">
        <v>88</v>
      </c>
    </row>
    <row r="29" spans="1:12" x14ac:dyDescent="0.25">
      <c r="A29" s="104"/>
      <c r="B29" s="105"/>
      <c r="C29" s="105"/>
      <c r="D29" s="105"/>
      <c r="E29" s="106" t="s">
        <v>2</v>
      </c>
      <c r="F29" s="106" t="s">
        <v>2</v>
      </c>
      <c r="G29" s="106" t="s">
        <v>2</v>
      </c>
      <c r="H29" s="106" t="s">
        <v>2</v>
      </c>
      <c r="I29" s="107"/>
      <c r="J29" s="108"/>
    </row>
    <row r="30" spans="1:12" x14ac:dyDescent="0.25">
      <c r="A30" s="104"/>
      <c r="B30" s="105"/>
      <c r="C30" s="105"/>
      <c r="D30" s="105"/>
      <c r="E30" s="106"/>
      <c r="F30" s="106"/>
      <c r="G30" s="106"/>
      <c r="H30" s="106"/>
      <c r="I30" s="107"/>
      <c r="J30" s="108"/>
    </row>
    <row r="31" spans="1:12" x14ac:dyDescent="0.25">
      <c r="A31" s="104"/>
      <c r="B31" s="105"/>
      <c r="C31" s="105"/>
      <c r="D31" s="105"/>
      <c r="E31" s="106" t="s">
        <v>2</v>
      </c>
      <c r="F31" s="106" t="s">
        <v>2</v>
      </c>
      <c r="G31" s="106" t="s">
        <v>2</v>
      </c>
      <c r="H31" s="106" t="s">
        <v>2</v>
      </c>
      <c r="I31" s="107"/>
      <c r="J31" s="108"/>
    </row>
    <row r="32" spans="1:12" x14ac:dyDescent="0.25">
      <c r="A32" s="104"/>
      <c r="B32" s="105"/>
      <c r="C32" s="105"/>
      <c r="D32" s="105"/>
      <c r="E32" s="106"/>
      <c r="F32" s="106"/>
      <c r="G32" s="106"/>
      <c r="H32" s="106"/>
      <c r="I32" s="107"/>
      <c r="J32" s="108"/>
    </row>
    <row r="33" spans="1:12" x14ac:dyDescent="0.25">
      <c r="A33" s="109" t="s">
        <v>143</v>
      </c>
      <c r="B33" s="105"/>
      <c r="C33" s="105"/>
      <c r="D33" s="105"/>
      <c r="E33" s="106"/>
      <c r="F33" s="106"/>
      <c r="G33" s="106"/>
      <c r="H33" s="106"/>
      <c r="I33" s="107"/>
      <c r="J33" s="110"/>
    </row>
    <row r="34" spans="1:12" x14ac:dyDescent="0.25">
      <c r="A34" s="46" t="s">
        <v>1</v>
      </c>
      <c r="B34" s="83">
        <f>SUM(C35:E35)</f>
        <v>0</v>
      </c>
      <c r="C34" s="84"/>
      <c r="D34" s="84"/>
      <c r="E34" s="83">
        <f>SUM(F35:H35)</f>
        <v>0</v>
      </c>
      <c r="F34" s="47">
        <f>SUM(F29:F33)</f>
        <v>0</v>
      </c>
      <c r="G34" s="47">
        <f>SUM(G29:G33)</f>
        <v>0</v>
      </c>
      <c r="H34" s="47">
        <f>SUM(H29:H33)</f>
        <v>0</v>
      </c>
      <c r="I34" s="47"/>
      <c r="J34" s="48" t="s">
        <v>2</v>
      </c>
    </row>
    <row r="35" spans="1:12" x14ac:dyDescent="0.25">
      <c r="B35" s="85">
        <f>IF(B27="Virtual",B23,0)</f>
        <v>0</v>
      </c>
      <c r="C35" s="76">
        <f>SUMIF(B29:B33,"*",F29:F33)</f>
        <v>0</v>
      </c>
      <c r="D35" s="76">
        <f>SUMIF(B29:B33,"*t*",G29:G33)</f>
        <v>0</v>
      </c>
      <c r="E35" s="76">
        <f>SUMIF(B29:B33,"*t*",H29:H33)</f>
        <v>0</v>
      </c>
      <c r="F35" s="76">
        <f>SUMIF(E29:E33,"Doc*",F29:F33)</f>
        <v>0</v>
      </c>
      <c r="G35" s="76">
        <f>SUMIF(E29:E33,"Doc*",G29:G33)</f>
        <v>0</v>
      </c>
      <c r="H35" s="76">
        <f>SUMIF(E29:E33,"Doc*",H29:H33)</f>
        <v>0</v>
      </c>
    </row>
    <row r="36" spans="1:12" x14ac:dyDescent="0.25">
      <c r="A36" s="72" t="s">
        <v>19</v>
      </c>
      <c r="B36" s="250"/>
      <c r="C36" s="250"/>
      <c r="D36" s="250"/>
      <c r="E36" s="250"/>
      <c r="F36" s="250"/>
      <c r="G36" s="250"/>
      <c r="H36" s="250"/>
      <c r="I36" s="250"/>
      <c r="J36" s="251"/>
    </row>
    <row r="37" spans="1:12" x14ac:dyDescent="0.25">
      <c r="A37" s="39" t="s">
        <v>4</v>
      </c>
      <c r="B37" s="103" t="s">
        <v>2</v>
      </c>
      <c r="C37" s="151" t="s">
        <v>153</v>
      </c>
      <c r="D37" s="103" t="s">
        <v>67</v>
      </c>
      <c r="E37" s="2"/>
      <c r="F37" s="21"/>
      <c r="G37" s="21"/>
      <c r="H37" s="21"/>
      <c r="I37" s="21"/>
      <c r="J37" s="22"/>
    </row>
    <row r="38" spans="1:12" x14ac:dyDescent="0.25">
      <c r="A38" s="40" t="s">
        <v>57</v>
      </c>
      <c r="B38" s="103" t="s">
        <v>67</v>
      </c>
      <c r="C38" s="19"/>
      <c r="D38" s="19"/>
      <c r="E38" s="19"/>
      <c r="F38" s="2"/>
      <c r="G38" s="2"/>
      <c r="H38" s="2"/>
      <c r="I38" s="2"/>
      <c r="J38" s="3"/>
    </row>
    <row r="39" spans="1:12" x14ac:dyDescent="0.25">
      <c r="A39" s="35" t="s">
        <v>55</v>
      </c>
      <c r="B39" s="99"/>
      <c r="C39" s="219" t="s">
        <v>56</v>
      </c>
      <c r="D39" s="220"/>
      <c r="E39" s="112"/>
      <c r="F39" s="86"/>
      <c r="G39" s="2"/>
      <c r="H39" s="2"/>
      <c r="I39" s="2"/>
      <c r="J39" s="3"/>
    </row>
    <row r="40" spans="1:12" x14ac:dyDescent="0.25">
      <c r="A40" s="41" t="s">
        <v>107</v>
      </c>
      <c r="B40" s="236" t="s">
        <v>2</v>
      </c>
      <c r="C40" s="209"/>
      <c r="D40" s="209"/>
      <c r="E40" s="210"/>
      <c r="F40" s="2"/>
      <c r="G40" s="2"/>
      <c r="H40" s="2"/>
      <c r="I40" s="2"/>
      <c r="J40" s="3"/>
    </row>
    <row r="41" spans="1:12" x14ac:dyDescent="0.25">
      <c r="A41" s="33" t="s">
        <v>86</v>
      </c>
      <c r="B41" s="144" t="s">
        <v>67</v>
      </c>
      <c r="C41" s="223" t="s">
        <v>2</v>
      </c>
      <c r="D41" s="224"/>
      <c r="E41" s="224"/>
      <c r="F41" s="224"/>
      <c r="G41" s="224"/>
      <c r="H41" s="224"/>
      <c r="I41" s="215"/>
      <c r="J41" s="216"/>
      <c r="L41" t="s">
        <v>2</v>
      </c>
    </row>
    <row r="42" spans="1:12" s="1" customFormat="1" ht="73.349999999999994" customHeight="1" x14ac:dyDescent="0.25">
      <c r="A42" s="97" t="s">
        <v>147</v>
      </c>
      <c r="B42" s="42" t="s">
        <v>116</v>
      </c>
      <c r="C42" s="43" t="s">
        <v>0</v>
      </c>
      <c r="D42" s="42" t="s">
        <v>87</v>
      </c>
      <c r="E42" s="42" t="s">
        <v>117</v>
      </c>
      <c r="F42" s="43" t="s">
        <v>145</v>
      </c>
      <c r="G42" s="43" t="s">
        <v>146</v>
      </c>
      <c r="H42" s="43" t="s">
        <v>127</v>
      </c>
      <c r="I42" s="44" t="s">
        <v>120</v>
      </c>
      <c r="J42" s="45" t="s">
        <v>88</v>
      </c>
    </row>
    <row r="43" spans="1:12" x14ac:dyDescent="0.25">
      <c r="A43" s="104"/>
      <c r="B43" s="105"/>
      <c r="C43" s="105"/>
      <c r="D43" s="105"/>
      <c r="E43" s="106" t="s">
        <v>2</v>
      </c>
      <c r="F43" s="106" t="s">
        <v>2</v>
      </c>
      <c r="G43" s="106" t="s">
        <v>2</v>
      </c>
      <c r="H43" s="106" t="s">
        <v>2</v>
      </c>
      <c r="I43" s="107"/>
      <c r="J43" s="108"/>
    </row>
    <row r="44" spans="1:12" x14ac:dyDescent="0.25">
      <c r="A44" s="104"/>
      <c r="B44" s="105"/>
      <c r="C44" s="105"/>
      <c r="D44" s="105"/>
      <c r="E44" s="106"/>
      <c r="F44" s="106"/>
      <c r="G44" s="106"/>
      <c r="H44" s="106"/>
      <c r="I44" s="107"/>
      <c r="J44" s="108"/>
    </row>
    <row r="45" spans="1:12" x14ac:dyDescent="0.25">
      <c r="A45" s="104"/>
      <c r="B45" s="105"/>
      <c r="C45" s="105"/>
      <c r="D45" s="105"/>
      <c r="E45" s="106" t="s">
        <v>2</v>
      </c>
      <c r="F45" s="106"/>
      <c r="G45" s="106"/>
      <c r="H45" s="106"/>
      <c r="I45" s="107"/>
      <c r="J45" s="108"/>
    </row>
    <row r="46" spans="1:12" x14ac:dyDescent="0.25">
      <c r="A46" s="104"/>
      <c r="B46" s="105"/>
      <c r="C46" s="105"/>
      <c r="D46" s="105"/>
      <c r="E46" s="106"/>
      <c r="F46" s="106"/>
      <c r="G46" s="106"/>
      <c r="H46" s="106"/>
      <c r="I46" s="107"/>
      <c r="J46" s="108"/>
    </row>
    <row r="47" spans="1:12" x14ac:dyDescent="0.25">
      <c r="A47" s="109" t="s">
        <v>143</v>
      </c>
      <c r="B47" s="105"/>
      <c r="C47" s="105"/>
      <c r="D47" s="105"/>
      <c r="E47" s="106"/>
      <c r="F47" s="106"/>
      <c r="G47" s="106"/>
      <c r="H47" s="106"/>
      <c r="I47" s="107"/>
      <c r="J47" s="110"/>
    </row>
    <row r="48" spans="1:12" x14ac:dyDescent="0.25">
      <c r="A48" s="46" t="s">
        <v>1</v>
      </c>
      <c r="B48" s="83">
        <f>SUM(C49:E49)</f>
        <v>0</v>
      </c>
      <c r="C48" s="84"/>
      <c r="D48" s="84"/>
      <c r="E48" s="83">
        <f>SUM(F49:H49)</f>
        <v>0</v>
      </c>
      <c r="F48" s="47">
        <f>SUM(F43:F47)</f>
        <v>0</v>
      </c>
      <c r="G48" s="47">
        <f>SUM(G43:G47)</f>
        <v>0</v>
      </c>
      <c r="H48" s="47">
        <f>SUM(H43:H47)</f>
        <v>0</v>
      </c>
      <c r="I48" s="47"/>
      <c r="J48" s="48" t="s">
        <v>2</v>
      </c>
    </row>
    <row r="49" spans="1:12" x14ac:dyDescent="0.25">
      <c r="B49" s="85">
        <f>IF(B41="Virtual",B37,0)</f>
        <v>0</v>
      </c>
      <c r="C49" s="76">
        <f>SUMIF(B43:B47,"*t*",F43:F47)</f>
        <v>0</v>
      </c>
      <c r="D49" s="76">
        <f>SUMIF(B43:B47,"*t*",G43:G47)</f>
        <v>0</v>
      </c>
      <c r="E49" s="76">
        <f>SUMIF(B43:B47,"*t*",H43:H47)</f>
        <v>0</v>
      </c>
      <c r="F49" s="76">
        <f>SUMIF(E43:E47,"Doc*",F43:F47)</f>
        <v>0</v>
      </c>
      <c r="G49" s="76">
        <f>SUMIF(E43:E47,"Doc*",G43:G47)</f>
        <v>0</v>
      </c>
      <c r="H49" s="76">
        <f>SUMIF(E43:E47,"Doc*",H43:H47)</f>
        <v>0</v>
      </c>
    </row>
    <row r="50" spans="1:12" x14ac:dyDescent="0.25">
      <c r="A50" s="72" t="s">
        <v>20</v>
      </c>
      <c r="B50" s="237"/>
      <c r="C50" s="237"/>
      <c r="D50" s="237"/>
      <c r="E50" s="237"/>
      <c r="F50" s="237"/>
      <c r="G50" s="237"/>
      <c r="H50" s="237"/>
      <c r="I50" s="237"/>
      <c r="J50" s="238"/>
    </row>
    <row r="51" spans="1:12" x14ac:dyDescent="0.25">
      <c r="A51" s="39" t="s">
        <v>4</v>
      </c>
      <c r="B51" s="103" t="s">
        <v>2</v>
      </c>
      <c r="C51" s="151" t="s">
        <v>153</v>
      </c>
      <c r="D51" s="103" t="s">
        <v>67</v>
      </c>
      <c r="E51" s="2"/>
      <c r="F51" s="21"/>
      <c r="G51" s="21"/>
      <c r="H51" s="21"/>
      <c r="I51" s="21"/>
      <c r="J51" s="22"/>
    </row>
    <row r="52" spans="1:12" x14ac:dyDescent="0.25">
      <c r="A52" s="40" t="s">
        <v>57</v>
      </c>
      <c r="B52" s="103" t="s">
        <v>67</v>
      </c>
      <c r="C52" s="19"/>
      <c r="D52" s="19"/>
      <c r="E52" s="19"/>
      <c r="F52" s="2"/>
      <c r="G52" s="2"/>
      <c r="H52" s="2"/>
      <c r="I52" s="2"/>
      <c r="J52" s="3"/>
    </row>
    <row r="53" spans="1:12" x14ac:dyDescent="0.25">
      <c r="A53" s="35" t="s">
        <v>55</v>
      </c>
      <c r="B53" s="99"/>
      <c r="C53" s="219" t="s">
        <v>56</v>
      </c>
      <c r="D53" s="220"/>
      <c r="E53" s="112"/>
      <c r="F53" s="86"/>
      <c r="G53" s="2"/>
      <c r="H53" s="2"/>
      <c r="I53" s="2"/>
      <c r="J53" s="3"/>
    </row>
    <row r="54" spans="1:12" x14ac:dyDescent="0.25">
      <c r="A54" s="41" t="s">
        <v>107</v>
      </c>
      <c r="B54" s="236" t="s">
        <v>2</v>
      </c>
      <c r="C54" s="209"/>
      <c r="D54" s="209"/>
      <c r="E54" s="210"/>
      <c r="F54" s="2"/>
      <c r="G54" s="2"/>
      <c r="H54" s="2"/>
      <c r="I54" s="2"/>
      <c r="J54" s="3"/>
    </row>
    <row r="55" spans="1:12" x14ac:dyDescent="0.25">
      <c r="A55" s="33" t="s">
        <v>86</v>
      </c>
      <c r="B55" s="144" t="s">
        <v>67</v>
      </c>
      <c r="C55" s="223" t="s">
        <v>2</v>
      </c>
      <c r="D55" s="224"/>
      <c r="E55" s="224"/>
      <c r="F55" s="224"/>
      <c r="G55" s="224"/>
      <c r="H55" s="224"/>
      <c r="I55" s="215"/>
      <c r="J55" s="216"/>
      <c r="L55" t="s">
        <v>2</v>
      </c>
    </row>
    <row r="56" spans="1:12" s="1" customFormat="1" ht="73.349999999999994" customHeight="1" x14ac:dyDescent="0.25">
      <c r="A56" s="97" t="s">
        <v>147</v>
      </c>
      <c r="B56" s="42" t="s">
        <v>116</v>
      </c>
      <c r="C56" s="43" t="s">
        <v>0</v>
      </c>
      <c r="D56" s="42" t="s">
        <v>87</v>
      </c>
      <c r="E56" s="42" t="s">
        <v>117</v>
      </c>
      <c r="F56" s="43" t="s">
        <v>145</v>
      </c>
      <c r="G56" s="43" t="s">
        <v>146</v>
      </c>
      <c r="H56" s="43" t="s">
        <v>127</v>
      </c>
      <c r="I56" s="44" t="s">
        <v>120</v>
      </c>
      <c r="J56" s="45" t="s">
        <v>88</v>
      </c>
    </row>
    <row r="57" spans="1:12" x14ac:dyDescent="0.25">
      <c r="A57" s="104"/>
      <c r="B57" s="105"/>
      <c r="C57" s="105"/>
      <c r="D57" s="105"/>
      <c r="E57" s="106" t="s">
        <v>2</v>
      </c>
      <c r="F57" s="106" t="s">
        <v>2</v>
      </c>
      <c r="G57" s="106" t="s">
        <v>2</v>
      </c>
      <c r="H57" s="106" t="s">
        <v>2</v>
      </c>
      <c r="I57" s="107"/>
      <c r="J57" s="108"/>
    </row>
    <row r="58" spans="1:12" x14ac:dyDescent="0.25">
      <c r="A58" s="104"/>
      <c r="B58" s="105"/>
      <c r="C58" s="105"/>
      <c r="D58" s="105"/>
      <c r="E58" s="106"/>
      <c r="F58" s="106"/>
      <c r="G58" s="106"/>
      <c r="H58" s="106"/>
      <c r="I58" s="107"/>
      <c r="J58" s="108"/>
    </row>
    <row r="59" spans="1:12" x14ac:dyDescent="0.25">
      <c r="A59" s="104"/>
      <c r="B59" s="105"/>
      <c r="C59" s="105"/>
      <c r="D59" s="105"/>
      <c r="E59" s="106" t="s">
        <v>2</v>
      </c>
      <c r="F59" s="106" t="s">
        <v>2</v>
      </c>
      <c r="G59" s="106"/>
      <c r="H59" s="106"/>
      <c r="I59" s="107"/>
      <c r="J59" s="108"/>
    </row>
    <row r="60" spans="1:12" x14ac:dyDescent="0.25">
      <c r="A60" s="104"/>
      <c r="B60" s="105"/>
      <c r="C60" s="105"/>
      <c r="D60" s="105"/>
      <c r="E60" s="106"/>
      <c r="F60" s="106"/>
      <c r="G60" s="106"/>
      <c r="H60" s="106"/>
      <c r="I60" s="107"/>
      <c r="J60" s="108"/>
    </row>
    <row r="61" spans="1:12" x14ac:dyDescent="0.25">
      <c r="A61" s="109" t="s">
        <v>143</v>
      </c>
      <c r="B61" s="105"/>
      <c r="C61" s="105"/>
      <c r="D61" s="105"/>
      <c r="E61" s="106"/>
      <c r="F61" s="106"/>
      <c r="G61" s="106"/>
      <c r="H61" s="106"/>
      <c r="I61" s="107"/>
      <c r="J61" s="110"/>
    </row>
    <row r="62" spans="1:12" x14ac:dyDescent="0.25">
      <c r="A62" s="46" t="s">
        <v>1</v>
      </c>
      <c r="B62" s="83">
        <f>SUM(C63:E63)</f>
        <v>0</v>
      </c>
      <c r="C62" s="84"/>
      <c r="D62" s="84"/>
      <c r="E62" s="83">
        <f>SUM(F63:H63)</f>
        <v>0</v>
      </c>
      <c r="F62" s="47">
        <f>SUM(F57:F61)</f>
        <v>0</v>
      </c>
      <c r="G62" s="47">
        <f>SUM(G57:G61)</f>
        <v>0</v>
      </c>
      <c r="H62" s="47">
        <f>SUM(H57:H61)</f>
        <v>0</v>
      </c>
      <c r="I62" s="47"/>
      <c r="J62" s="48" t="s">
        <v>2</v>
      </c>
    </row>
    <row r="63" spans="1:12" x14ac:dyDescent="0.25">
      <c r="B63" s="85">
        <f>IF(B55="Virtual",B51,0)</f>
        <v>0</v>
      </c>
      <c r="C63" s="76">
        <f>SUMIF(B57:B61,"*t*",F57:F61)</f>
        <v>0</v>
      </c>
      <c r="D63" s="76">
        <f>SUMIF(B57:B61,"*t*",G57:G61)</f>
        <v>0</v>
      </c>
      <c r="E63" s="76">
        <f>SUMIF(B57:B61,"*t*",H57:H61)</f>
        <v>0</v>
      </c>
      <c r="F63" s="76">
        <f>SUMIF(E57:E61,"Doc*",F57:F61)</f>
        <v>0</v>
      </c>
      <c r="G63" s="76">
        <f>SUMIF(E57:E61,"Doc*",G57:G61)</f>
        <v>0</v>
      </c>
      <c r="H63" s="76">
        <f>SUMIF(E57:E61,"Doc*",H57:H61)</f>
        <v>0</v>
      </c>
    </row>
    <row r="64" spans="1:12" x14ac:dyDescent="0.25">
      <c r="A64" s="72" t="s">
        <v>21</v>
      </c>
      <c r="B64" s="237"/>
      <c r="C64" s="237"/>
      <c r="D64" s="237"/>
      <c r="E64" s="237"/>
      <c r="F64" s="237"/>
      <c r="G64" s="237"/>
      <c r="H64" s="237"/>
      <c r="I64" s="237"/>
      <c r="J64" s="238"/>
    </row>
    <row r="65" spans="1:12" x14ac:dyDescent="0.25">
      <c r="A65" s="39" t="s">
        <v>4</v>
      </c>
      <c r="B65" s="103" t="s">
        <v>2</v>
      </c>
      <c r="C65" s="151" t="s">
        <v>153</v>
      </c>
      <c r="D65" s="103" t="s">
        <v>67</v>
      </c>
      <c r="E65" s="2"/>
      <c r="F65" s="21"/>
      <c r="G65" s="21"/>
      <c r="H65" s="21"/>
      <c r="I65" s="21"/>
      <c r="J65" s="22"/>
    </row>
    <row r="66" spans="1:12" x14ac:dyDescent="0.25">
      <c r="A66" s="40" t="s">
        <v>57</v>
      </c>
      <c r="B66" s="103" t="s">
        <v>67</v>
      </c>
      <c r="C66" s="19"/>
      <c r="D66" s="19"/>
      <c r="E66" s="19"/>
      <c r="F66" s="2"/>
      <c r="G66" s="2"/>
      <c r="H66" s="2"/>
      <c r="I66" s="2"/>
      <c r="J66" s="3"/>
    </row>
    <row r="67" spans="1:12" x14ac:dyDescent="0.25">
      <c r="A67" s="35" t="s">
        <v>55</v>
      </c>
      <c r="B67" s="99"/>
      <c r="C67" s="219" t="s">
        <v>56</v>
      </c>
      <c r="D67" s="220"/>
      <c r="E67" s="112"/>
      <c r="F67" s="86"/>
      <c r="G67" s="2"/>
      <c r="H67" s="2"/>
      <c r="I67" s="2"/>
      <c r="J67" s="3"/>
    </row>
    <row r="68" spans="1:12" x14ac:dyDescent="0.25">
      <c r="A68" s="41" t="s">
        <v>107</v>
      </c>
      <c r="B68" s="236" t="s">
        <v>2</v>
      </c>
      <c r="C68" s="209"/>
      <c r="D68" s="209"/>
      <c r="E68" s="210"/>
      <c r="F68" s="2"/>
      <c r="G68" s="2"/>
      <c r="H68" s="2"/>
      <c r="I68" s="2"/>
      <c r="J68" s="3"/>
    </row>
    <row r="69" spans="1:12" x14ac:dyDescent="0.25">
      <c r="A69" s="33" t="s">
        <v>86</v>
      </c>
      <c r="B69" s="144" t="s">
        <v>67</v>
      </c>
      <c r="C69" s="223" t="s">
        <v>2</v>
      </c>
      <c r="D69" s="224"/>
      <c r="E69" s="224"/>
      <c r="F69" s="224"/>
      <c r="G69" s="224"/>
      <c r="H69" s="224"/>
      <c r="I69" s="215"/>
      <c r="J69" s="216"/>
      <c r="L69" t="s">
        <v>2</v>
      </c>
    </row>
    <row r="70" spans="1:12" s="1" customFormat="1" ht="73.349999999999994" customHeight="1" x14ac:dyDescent="0.25">
      <c r="A70" s="97" t="s">
        <v>147</v>
      </c>
      <c r="B70" s="42" t="s">
        <v>116</v>
      </c>
      <c r="C70" s="43" t="s">
        <v>0</v>
      </c>
      <c r="D70" s="42" t="s">
        <v>87</v>
      </c>
      <c r="E70" s="42" t="s">
        <v>117</v>
      </c>
      <c r="F70" s="43" t="s">
        <v>145</v>
      </c>
      <c r="G70" s="43" t="s">
        <v>146</v>
      </c>
      <c r="H70" s="43" t="s">
        <v>127</v>
      </c>
      <c r="I70" s="44" t="s">
        <v>120</v>
      </c>
      <c r="J70" s="45" t="s">
        <v>88</v>
      </c>
    </row>
    <row r="71" spans="1:12" x14ac:dyDescent="0.25">
      <c r="A71" s="104"/>
      <c r="B71" s="105"/>
      <c r="C71" s="105"/>
      <c r="D71" s="105"/>
      <c r="E71" s="106" t="s">
        <v>2</v>
      </c>
      <c r="F71" s="106" t="s">
        <v>2</v>
      </c>
      <c r="G71" s="106" t="s">
        <v>2</v>
      </c>
      <c r="H71" s="106" t="s">
        <v>2</v>
      </c>
      <c r="I71" s="107"/>
      <c r="J71" s="108"/>
    </row>
    <row r="72" spans="1:12" x14ac:dyDescent="0.25">
      <c r="A72" s="104"/>
      <c r="B72" s="105"/>
      <c r="C72" s="105"/>
      <c r="D72" s="105"/>
      <c r="E72" s="106"/>
      <c r="F72" s="106"/>
      <c r="G72" s="106"/>
      <c r="H72" s="106"/>
      <c r="I72" s="107"/>
      <c r="J72" s="108"/>
    </row>
    <row r="73" spans="1:12" x14ac:dyDescent="0.25">
      <c r="A73" s="104"/>
      <c r="B73" s="105"/>
      <c r="C73" s="105"/>
      <c r="D73" s="105"/>
      <c r="E73" s="106" t="s">
        <v>2</v>
      </c>
      <c r="F73" s="106" t="s">
        <v>2</v>
      </c>
      <c r="G73" s="106" t="s">
        <v>2</v>
      </c>
      <c r="H73" s="106" t="s">
        <v>2</v>
      </c>
      <c r="I73" s="107"/>
      <c r="J73" s="108"/>
    </row>
    <row r="74" spans="1:12" x14ac:dyDescent="0.25">
      <c r="A74" s="104"/>
      <c r="B74" s="105"/>
      <c r="C74" s="105"/>
      <c r="D74" s="105"/>
      <c r="E74" s="106"/>
      <c r="F74" s="106"/>
      <c r="G74" s="106"/>
      <c r="H74" s="106"/>
      <c r="I74" s="107"/>
      <c r="J74" s="108"/>
    </row>
    <row r="75" spans="1:12" x14ac:dyDescent="0.25">
      <c r="A75" s="109" t="s">
        <v>143</v>
      </c>
      <c r="B75" s="105"/>
      <c r="C75" s="105"/>
      <c r="D75" s="105"/>
      <c r="E75" s="106"/>
      <c r="F75" s="106"/>
      <c r="G75" s="106"/>
      <c r="H75" s="106"/>
      <c r="I75" s="107"/>
      <c r="J75" s="110"/>
    </row>
    <row r="76" spans="1:12" x14ac:dyDescent="0.25">
      <c r="A76" s="46" t="s">
        <v>1</v>
      </c>
      <c r="B76" s="83">
        <f>SUM(C77:E77)</f>
        <v>0</v>
      </c>
      <c r="C76" s="84"/>
      <c r="D76" s="84"/>
      <c r="E76" s="83">
        <f>SUM(F77:H77)</f>
        <v>0</v>
      </c>
      <c r="F76" s="47">
        <f>SUM(F71:F75)</f>
        <v>0</v>
      </c>
      <c r="G76" s="47">
        <f>SUM(G71:G75)</f>
        <v>0</v>
      </c>
      <c r="H76" s="47">
        <f>SUM(H71:H75)</f>
        <v>0</v>
      </c>
      <c r="I76" s="47"/>
      <c r="J76" s="48" t="s">
        <v>2</v>
      </c>
    </row>
    <row r="77" spans="1:12" x14ac:dyDescent="0.25">
      <c r="B77" s="85">
        <f>IF(B69="Virtual",B65,0)</f>
        <v>0</v>
      </c>
      <c r="C77" s="76">
        <f>SUMIF(B71:B75,"*t*",F71:F75)</f>
        <v>0</v>
      </c>
      <c r="D77" s="76">
        <f>SUMIF(B71:B75,"*t*",G71:G75)</f>
        <v>0</v>
      </c>
      <c r="E77" s="76">
        <f>SUMIF(B71:B75,"*t*",H71:H75)</f>
        <v>0</v>
      </c>
      <c r="F77" s="76">
        <f>SUMIF(E71:E75,"Doc*",F71:F75)</f>
        <v>0</v>
      </c>
      <c r="G77" s="76">
        <f>SUMIF(E71:E75,"Doc*",G71:G75)</f>
        <v>0</v>
      </c>
      <c r="H77" s="76">
        <f>SUMIF(E71:E75,"Doc*",H71:H75)</f>
        <v>0</v>
      </c>
    </row>
    <row r="78" spans="1:12" x14ac:dyDescent="0.25">
      <c r="A78" s="72" t="s">
        <v>22</v>
      </c>
      <c r="B78" s="237"/>
      <c r="C78" s="237"/>
      <c r="D78" s="237"/>
      <c r="E78" s="237"/>
      <c r="F78" s="237"/>
      <c r="G78" s="237"/>
      <c r="H78" s="237"/>
      <c r="I78" s="237"/>
      <c r="J78" s="238"/>
    </row>
    <row r="79" spans="1:12" x14ac:dyDescent="0.25">
      <c r="A79" s="39" t="s">
        <v>4</v>
      </c>
      <c r="B79" s="103" t="s">
        <v>2</v>
      </c>
      <c r="C79" s="151" t="s">
        <v>153</v>
      </c>
      <c r="D79" s="103" t="s">
        <v>67</v>
      </c>
      <c r="E79" s="2"/>
      <c r="F79" s="21"/>
      <c r="G79" s="21"/>
      <c r="H79" s="21"/>
      <c r="I79" s="21"/>
      <c r="J79" s="22"/>
    </row>
    <row r="80" spans="1:12" x14ac:dyDescent="0.25">
      <c r="A80" s="40" t="s">
        <v>57</v>
      </c>
      <c r="B80" s="103" t="s">
        <v>67</v>
      </c>
      <c r="C80" s="19"/>
      <c r="D80" s="19"/>
      <c r="E80" s="19"/>
      <c r="F80" s="2"/>
      <c r="G80" s="2"/>
      <c r="H80" s="2"/>
      <c r="I80" s="2"/>
      <c r="J80" s="3"/>
    </row>
    <row r="81" spans="1:12" x14ac:dyDescent="0.25">
      <c r="A81" s="35" t="s">
        <v>55</v>
      </c>
      <c r="B81" s="99"/>
      <c r="C81" s="219" t="s">
        <v>56</v>
      </c>
      <c r="D81" s="220"/>
      <c r="E81" s="112"/>
      <c r="F81" s="86"/>
      <c r="G81" s="2"/>
      <c r="H81" s="2"/>
      <c r="I81" s="2"/>
      <c r="J81" s="3"/>
    </row>
    <row r="82" spans="1:12" x14ac:dyDescent="0.25">
      <c r="A82" s="41" t="s">
        <v>107</v>
      </c>
      <c r="B82" s="236" t="s">
        <v>2</v>
      </c>
      <c r="C82" s="209"/>
      <c r="D82" s="209"/>
      <c r="E82" s="210"/>
      <c r="F82" s="2"/>
      <c r="G82" s="2"/>
      <c r="H82" s="2"/>
      <c r="I82" s="2"/>
      <c r="J82" s="3"/>
    </row>
    <row r="83" spans="1:12" x14ac:dyDescent="0.25">
      <c r="A83" s="33" t="s">
        <v>86</v>
      </c>
      <c r="B83" s="144" t="s">
        <v>67</v>
      </c>
      <c r="C83" s="223" t="s">
        <v>2</v>
      </c>
      <c r="D83" s="224"/>
      <c r="E83" s="224"/>
      <c r="F83" s="224"/>
      <c r="G83" s="224"/>
      <c r="H83" s="224"/>
      <c r="I83" s="215"/>
      <c r="J83" s="216"/>
      <c r="L83" t="s">
        <v>2</v>
      </c>
    </row>
    <row r="84" spans="1:12" s="1" customFormat="1" ht="73.349999999999994" customHeight="1" x14ac:dyDescent="0.25">
      <c r="A84" s="97" t="s">
        <v>147</v>
      </c>
      <c r="B84" s="42" t="s">
        <v>116</v>
      </c>
      <c r="C84" s="43" t="s">
        <v>0</v>
      </c>
      <c r="D84" s="42" t="s">
        <v>87</v>
      </c>
      <c r="E84" s="42" t="s">
        <v>117</v>
      </c>
      <c r="F84" s="43" t="s">
        <v>145</v>
      </c>
      <c r="G84" s="43" t="s">
        <v>146</v>
      </c>
      <c r="H84" s="43" t="s">
        <v>127</v>
      </c>
      <c r="I84" s="44" t="s">
        <v>120</v>
      </c>
      <c r="J84" s="45" t="s">
        <v>88</v>
      </c>
    </row>
    <row r="85" spans="1:12" x14ac:dyDescent="0.25">
      <c r="A85" s="104"/>
      <c r="B85" s="105"/>
      <c r="C85" s="105"/>
      <c r="D85" s="105"/>
      <c r="E85" s="106" t="s">
        <v>2</v>
      </c>
      <c r="F85" s="106" t="s">
        <v>2</v>
      </c>
      <c r="G85" s="106" t="s">
        <v>2</v>
      </c>
      <c r="H85" s="106" t="s">
        <v>2</v>
      </c>
      <c r="I85" s="107"/>
      <c r="J85" s="108"/>
    </row>
    <row r="86" spans="1:12" x14ac:dyDescent="0.25">
      <c r="A86" s="104"/>
      <c r="B86" s="105"/>
      <c r="C86" s="105"/>
      <c r="D86" s="105"/>
      <c r="E86" s="106"/>
      <c r="F86" s="106"/>
      <c r="G86" s="106"/>
      <c r="H86" s="106"/>
      <c r="I86" s="107"/>
      <c r="J86" s="108"/>
    </row>
    <row r="87" spans="1:12" x14ac:dyDescent="0.25">
      <c r="A87" s="104"/>
      <c r="B87" s="105"/>
      <c r="C87" s="105"/>
      <c r="D87" s="105"/>
      <c r="E87" s="106" t="s">
        <v>2</v>
      </c>
      <c r="F87" s="106" t="s">
        <v>2</v>
      </c>
      <c r="G87" s="106" t="s">
        <v>2</v>
      </c>
      <c r="H87" s="106" t="s">
        <v>2</v>
      </c>
      <c r="I87" s="107"/>
      <c r="J87" s="108"/>
    </row>
    <row r="88" spans="1:12" x14ac:dyDescent="0.25">
      <c r="A88" s="104"/>
      <c r="B88" s="105"/>
      <c r="C88" s="105"/>
      <c r="D88" s="105"/>
      <c r="E88" s="106"/>
      <c r="F88" s="106"/>
      <c r="G88" s="106"/>
      <c r="H88" s="106"/>
      <c r="I88" s="107"/>
      <c r="J88" s="108"/>
    </row>
    <row r="89" spans="1:12" x14ac:dyDescent="0.25">
      <c r="A89" s="109" t="s">
        <v>143</v>
      </c>
      <c r="B89" s="105"/>
      <c r="C89" s="105"/>
      <c r="D89" s="105"/>
      <c r="E89" s="106"/>
      <c r="F89" s="106"/>
      <c r="G89" s="106"/>
      <c r="H89" s="106"/>
      <c r="I89" s="107"/>
      <c r="J89" s="110"/>
    </row>
    <row r="90" spans="1:12" x14ac:dyDescent="0.25">
      <c r="A90" s="46" t="s">
        <v>1</v>
      </c>
      <c r="B90" s="83">
        <f>SUM(C91:E91)</f>
        <v>0</v>
      </c>
      <c r="C90" s="84"/>
      <c r="D90" s="84"/>
      <c r="E90" s="83">
        <f>SUM(F91:H91)</f>
        <v>0</v>
      </c>
      <c r="F90" s="47">
        <f>SUM(F85:F89)</f>
        <v>0</v>
      </c>
      <c r="G90" s="47">
        <f>SUM(G85:G89)</f>
        <v>0</v>
      </c>
      <c r="H90" s="47">
        <f>SUM(H85:H89)</f>
        <v>0</v>
      </c>
      <c r="I90" s="47"/>
      <c r="J90" s="48" t="s">
        <v>2</v>
      </c>
    </row>
    <row r="91" spans="1:12" s="80" customFormat="1" x14ac:dyDescent="0.25">
      <c r="B91" s="85">
        <f>IF(B83="Virtual",B79,0)</f>
        <v>0</v>
      </c>
      <c r="C91" s="76">
        <f>SUMIF(B85:B89,"*t*",F85:F89)</f>
        <v>0</v>
      </c>
      <c r="D91" s="76">
        <f>SUMIF(B85:B89,"*t*",G85:G89)</f>
        <v>0</v>
      </c>
      <c r="E91" s="76">
        <f>SUMIF(B85:B89,"*t*",H85:H89)</f>
        <v>0</v>
      </c>
      <c r="F91" s="76">
        <f>SUMIF(E85:E89,"Doc*",F85:F89)</f>
        <v>0</v>
      </c>
      <c r="G91" s="76">
        <f>SUMIF(E85:E89,"Doc*",G85:G89)</f>
        <v>0</v>
      </c>
      <c r="H91" s="76">
        <f>SUMIF(E85:E89,"Doc*",H85:H89)</f>
        <v>0</v>
      </c>
    </row>
    <row r="92" spans="1:12" x14ac:dyDescent="0.25">
      <c r="A92" s="72" t="s">
        <v>23</v>
      </c>
      <c r="B92" s="237"/>
      <c r="C92" s="237"/>
      <c r="D92" s="237"/>
      <c r="E92" s="237"/>
      <c r="F92" s="237"/>
      <c r="G92" s="237"/>
      <c r="H92" s="237"/>
      <c r="I92" s="237"/>
      <c r="J92" s="238"/>
    </row>
    <row r="93" spans="1:12" x14ac:dyDescent="0.25">
      <c r="A93" s="39" t="s">
        <v>4</v>
      </c>
      <c r="B93" s="103" t="s">
        <v>2</v>
      </c>
      <c r="C93" s="151" t="s">
        <v>153</v>
      </c>
      <c r="D93" s="103" t="s">
        <v>67</v>
      </c>
      <c r="E93" s="2"/>
      <c r="F93" s="21"/>
      <c r="G93" s="21"/>
      <c r="H93" s="21"/>
      <c r="I93" s="21"/>
      <c r="J93" s="22"/>
    </row>
    <row r="94" spans="1:12" x14ac:dyDescent="0.25">
      <c r="A94" s="40" t="s">
        <v>57</v>
      </c>
      <c r="B94" s="103" t="s">
        <v>67</v>
      </c>
      <c r="C94" s="19"/>
      <c r="D94" s="19"/>
      <c r="E94" s="19"/>
      <c r="F94" s="2"/>
      <c r="G94" s="2"/>
      <c r="H94" s="2"/>
      <c r="I94" s="2"/>
      <c r="J94" s="3"/>
    </row>
    <row r="95" spans="1:12" x14ac:dyDescent="0.25">
      <c r="A95" s="35" t="s">
        <v>55</v>
      </c>
      <c r="B95" s="99"/>
      <c r="C95" s="219" t="s">
        <v>56</v>
      </c>
      <c r="D95" s="220"/>
      <c r="E95" s="112"/>
      <c r="F95" s="86"/>
      <c r="G95" s="2"/>
      <c r="H95" s="2"/>
      <c r="I95" s="2"/>
      <c r="J95" s="3"/>
    </row>
    <row r="96" spans="1:12" x14ac:dyDescent="0.25">
      <c r="A96" s="41" t="s">
        <v>107</v>
      </c>
      <c r="B96" s="236" t="s">
        <v>2</v>
      </c>
      <c r="C96" s="209"/>
      <c r="D96" s="209"/>
      <c r="E96" s="210"/>
      <c r="F96" s="2"/>
      <c r="G96" s="2"/>
      <c r="H96" s="2"/>
      <c r="I96" s="2"/>
      <c r="J96" s="3"/>
    </row>
    <row r="97" spans="1:12" x14ac:dyDescent="0.25">
      <c r="A97" s="33" t="s">
        <v>86</v>
      </c>
      <c r="B97" s="144" t="s">
        <v>67</v>
      </c>
      <c r="C97" s="223" t="s">
        <v>2</v>
      </c>
      <c r="D97" s="224"/>
      <c r="E97" s="224"/>
      <c r="F97" s="224"/>
      <c r="G97" s="224"/>
      <c r="H97" s="224"/>
      <c r="I97" s="215"/>
      <c r="J97" s="216"/>
      <c r="L97" t="s">
        <v>2</v>
      </c>
    </row>
    <row r="98" spans="1:12" s="1" customFormat="1" ht="73.349999999999994" customHeight="1" x14ac:dyDescent="0.25">
      <c r="A98" s="97" t="s">
        <v>147</v>
      </c>
      <c r="B98" s="42" t="s">
        <v>116</v>
      </c>
      <c r="C98" s="43" t="s">
        <v>0</v>
      </c>
      <c r="D98" s="42" t="s">
        <v>87</v>
      </c>
      <c r="E98" s="42" t="s">
        <v>117</v>
      </c>
      <c r="F98" s="43" t="s">
        <v>145</v>
      </c>
      <c r="G98" s="43" t="s">
        <v>146</v>
      </c>
      <c r="H98" s="43" t="s">
        <v>127</v>
      </c>
      <c r="I98" s="44" t="s">
        <v>120</v>
      </c>
      <c r="J98" s="45" t="s">
        <v>88</v>
      </c>
    </row>
    <row r="99" spans="1:12" x14ac:dyDescent="0.25">
      <c r="A99" s="104"/>
      <c r="B99" s="105"/>
      <c r="C99" s="105"/>
      <c r="D99" s="105"/>
      <c r="E99" s="106" t="s">
        <v>2</v>
      </c>
      <c r="F99" s="106" t="s">
        <v>2</v>
      </c>
      <c r="G99" s="106" t="s">
        <v>2</v>
      </c>
      <c r="H99" s="106" t="s">
        <v>2</v>
      </c>
      <c r="I99" s="107"/>
      <c r="J99" s="108"/>
    </row>
    <row r="100" spans="1:12" x14ac:dyDescent="0.25">
      <c r="A100" s="104"/>
      <c r="B100" s="105"/>
      <c r="C100" s="105"/>
      <c r="D100" s="105"/>
      <c r="E100" s="106"/>
      <c r="F100" s="106"/>
      <c r="G100" s="106"/>
      <c r="H100" s="106"/>
      <c r="I100" s="107"/>
      <c r="J100" s="108"/>
    </row>
    <row r="101" spans="1:12" x14ac:dyDescent="0.25">
      <c r="A101" s="104"/>
      <c r="B101" s="105"/>
      <c r="C101" s="105"/>
      <c r="D101" s="105"/>
      <c r="E101" s="106" t="s">
        <v>2</v>
      </c>
      <c r="F101" s="106" t="s">
        <v>2</v>
      </c>
      <c r="G101" s="106" t="s">
        <v>2</v>
      </c>
      <c r="H101" s="106" t="s">
        <v>2</v>
      </c>
      <c r="I101" s="107"/>
      <c r="J101" s="108"/>
    </row>
    <row r="102" spans="1:12" x14ac:dyDescent="0.25">
      <c r="A102" s="104"/>
      <c r="B102" s="105"/>
      <c r="C102" s="105"/>
      <c r="D102" s="105"/>
      <c r="E102" s="106"/>
      <c r="F102" s="106"/>
      <c r="G102" s="106"/>
      <c r="H102" s="106"/>
      <c r="I102" s="107"/>
      <c r="J102" s="108"/>
    </row>
    <row r="103" spans="1:12" x14ac:dyDescent="0.25">
      <c r="A103" s="109" t="s">
        <v>143</v>
      </c>
      <c r="B103" s="105"/>
      <c r="C103" s="105"/>
      <c r="D103" s="105"/>
      <c r="E103" s="106"/>
      <c r="F103" s="106"/>
      <c r="G103" s="106"/>
      <c r="H103" s="106"/>
      <c r="I103" s="107"/>
      <c r="J103" s="110"/>
    </row>
    <row r="104" spans="1:12" x14ac:dyDescent="0.25">
      <c r="A104" s="46" t="s">
        <v>1</v>
      </c>
      <c r="B104" s="83">
        <f>SUM(C105:E105)</f>
        <v>0</v>
      </c>
      <c r="C104" s="84"/>
      <c r="D104" s="84"/>
      <c r="E104" s="83">
        <f>SUM(F105:H105)</f>
        <v>0</v>
      </c>
      <c r="F104" s="47">
        <f>SUM(F99:F103)</f>
        <v>0</v>
      </c>
      <c r="G104" s="47">
        <f>SUM(G99:G103)</f>
        <v>0</v>
      </c>
      <c r="H104" s="47">
        <f>SUM(H99:H103)</f>
        <v>0</v>
      </c>
      <c r="I104" s="47"/>
      <c r="J104" s="48" t="s">
        <v>2</v>
      </c>
    </row>
    <row r="105" spans="1:12" x14ac:dyDescent="0.25">
      <c r="B105" s="85">
        <f>IF(B97="Virtual",B93,0)</f>
        <v>0</v>
      </c>
      <c r="C105" s="76">
        <f>SUMIF(B99:B103,"*t*",F99:F103)</f>
        <v>0</v>
      </c>
      <c r="D105" s="76">
        <f>SUMIF(B99:B103,"*t*",G99:G103)</f>
        <v>0</v>
      </c>
      <c r="E105" s="76">
        <f>SUMIF(B99:B103,"*t*",H99:H103)</f>
        <v>0</v>
      </c>
      <c r="F105" s="76">
        <f>SUMIF(E99:E103,"Doc*",F99:F103)</f>
        <v>0</v>
      </c>
      <c r="G105" s="76">
        <f>SUMIF(E99:E103,"Doc*",G99:G103)</f>
        <v>0</v>
      </c>
      <c r="H105" s="76">
        <f>SUMIF(E99:E103,"Doc*",H99:H103)</f>
        <v>0</v>
      </c>
    </row>
    <row r="106" spans="1:12" x14ac:dyDescent="0.25">
      <c r="A106" s="72" t="s">
        <v>24</v>
      </c>
      <c r="B106" s="237"/>
      <c r="C106" s="237"/>
      <c r="D106" s="237"/>
      <c r="E106" s="237"/>
      <c r="F106" s="237"/>
      <c r="G106" s="237"/>
      <c r="H106" s="237"/>
      <c r="I106" s="237"/>
      <c r="J106" s="238"/>
    </row>
    <row r="107" spans="1:12" x14ac:dyDescent="0.25">
      <c r="A107" s="39" t="s">
        <v>4</v>
      </c>
      <c r="B107" s="103" t="s">
        <v>2</v>
      </c>
      <c r="C107" s="151" t="s">
        <v>153</v>
      </c>
      <c r="D107" s="103" t="s">
        <v>67</v>
      </c>
      <c r="E107" s="2"/>
      <c r="F107" s="21"/>
      <c r="G107" s="21"/>
      <c r="H107" s="21"/>
      <c r="I107" s="21"/>
      <c r="J107" s="22"/>
    </row>
    <row r="108" spans="1:12" x14ac:dyDescent="0.25">
      <c r="A108" s="40" t="s">
        <v>57</v>
      </c>
      <c r="B108" s="103" t="s">
        <v>67</v>
      </c>
      <c r="C108" s="19"/>
      <c r="D108" s="19"/>
      <c r="E108" s="19"/>
      <c r="F108" s="2"/>
      <c r="G108" s="2"/>
      <c r="H108" s="2"/>
      <c r="I108" s="2"/>
      <c r="J108" s="3"/>
    </row>
    <row r="109" spans="1:12" x14ac:dyDescent="0.25">
      <c r="A109" s="35" t="s">
        <v>55</v>
      </c>
      <c r="B109" s="99"/>
      <c r="C109" s="219" t="s">
        <v>56</v>
      </c>
      <c r="D109" s="220"/>
      <c r="E109" s="112"/>
      <c r="F109" s="86"/>
      <c r="G109" s="2"/>
      <c r="H109" s="2"/>
      <c r="I109" s="2"/>
      <c r="J109" s="3"/>
    </row>
    <row r="110" spans="1:12" x14ac:dyDescent="0.25">
      <c r="A110" s="41" t="s">
        <v>107</v>
      </c>
      <c r="B110" s="236" t="s">
        <v>2</v>
      </c>
      <c r="C110" s="209"/>
      <c r="D110" s="209"/>
      <c r="E110" s="210"/>
      <c r="F110" s="2"/>
      <c r="G110" s="2"/>
      <c r="H110" s="2"/>
      <c r="I110" s="2"/>
      <c r="J110" s="3"/>
    </row>
    <row r="111" spans="1:12" x14ac:dyDescent="0.25">
      <c r="A111" s="33" t="s">
        <v>86</v>
      </c>
      <c r="B111" s="144" t="s">
        <v>67</v>
      </c>
      <c r="C111" s="223" t="s">
        <v>2</v>
      </c>
      <c r="D111" s="224"/>
      <c r="E111" s="224"/>
      <c r="F111" s="224"/>
      <c r="G111" s="224"/>
      <c r="H111" s="224"/>
      <c r="I111" s="215"/>
      <c r="J111" s="216"/>
      <c r="L111" t="s">
        <v>2</v>
      </c>
    </row>
    <row r="112" spans="1:12" s="1" customFormat="1" ht="73.349999999999994" customHeight="1" x14ac:dyDescent="0.25">
      <c r="A112" s="97" t="s">
        <v>147</v>
      </c>
      <c r="B112" s="42" t="s">
        <v>116</v>
      </c>
      <c r="C112" s="43" t="s">
        <v>0</v>
      </c>
      <c r="D112" s="42" t="s">
        <v>87</v>
      </c>
      <c r="E112" s="42" t="s">
        <v>117</v>
      </c>
      <c r="F112" s="43" t="s">
        <v>145</v>
      </c>
      <c r="G112" s="43" t="s">
        <v>146</v>
      </c>
      <c r="H112" s="43" t="s">
        <v>127</v>
      </c>
      <c r="I112" s="44" t="s">
        <v>120</v>
      </c>
      <c r="J112" s="45" t="s">
        <v>88</v>
      </c>
    </row>
    <row r="113" spans="1:12" x14ac:dyDescent="0.25">
      <c r="A113" s="104"/>
      <c r="B113" s="105"/>
      <c r="C113" s="105"/>
      <c r="D113" s="105"/>
      <c r="E113" s="106" t="s">
        <v>2</v>
      </c>
      <c r="F113" s="106" t="s">
        <v>2</v>
      </c>
      <c r="G113" s="106" t="s">
        <v>2</v>
      </c>
      <c r="H113" s="106" t="s">
        <v>2</v>
      </c>
      <c r="I113" s="107"/>
      <c r="J113" s="108"/>
    </row>
    <row r="114" spans="1:12" x14ac:dyDescent="0.25">
      <c r="A114" s="104"/>
      <c r="B114" s="105"/>
      <c r="C114" s="105"/>
      <c r="D114" s="105"/>
      <c r="E114" s="106"/>
      <c r="F114" s="106"/>
      <c r="G114" s="106"/>
      <c r="H114" s="106"/>
      <c r="I114" s="107"/>
      <c r="J114" s="108"/>
    </row>
    <row r="115" spans="1:12" x14ac:dyDescent="0.25">
      <c r="A115" s="104"/>
      <c r="B115" s="105"/>
      <c r="C115" s="105"/>
      <c r="D115" s="105"/>
      <c r="E115" s="106" t="s">
        <v>2</v>
      </c>
      <c r="F115" s="106" t="s">
        <v>2</v>
      </c>
      <c r="G115" s="106" t="s">
        <v>2</v>
      </c>
      <c r="H115" s="106" t="s">
        <v>2</v>
      </c>
      <c r="I115" s="107"/>
      <c r="J115" s="108"/>
    </row>
    <row r="116" spans="1:12" x14ac:dyDescent="0.25">
      <c r="A116" s="104"/>
      <c r="B116" s="105"/>
      <c r="C116" s="105"/>
      <c r="D116" s="105"/>
      <c r="E116" s="106"/>
      <c r="F116" s="106"/>
      <c r="G116" s="106"/>
      <c r="H116" s="106"/>
      <c r="I116" s="107"/>
      <c r="J116" s="108"/>
    </row>
    <row r="117" spans="1:12" x14ac:dyDescent="0.25">
      <c r="A117" s="109" t="s">
        <v>143</v>
      </c>
      <c r="B117" s="105"/>
      <c r="C117" s="105"/>
      <c r="D117" s="105"/>
      <c r="E117" s="106"/>
      <c r="F117" s="106"/>
      <c r="G117" s="106"/>
      <c r="H117" s="106"/>
      <c r="I117" s="107"/>
      <c r="J117" s="110"/>
    </row>
    <row r="118" spans="1:12" x14ac:dyDescent="0.25">
      <c r="A118" s="46" t="s">
        <v>1</v>
      </c>
      <c r="B118" s="83">
        <f>SUM(C119:E119)</f>
        <v>0</v>
      </c>
      <c r="C118" s="84"/>
      <c r="D118" s="84"/>
      <c r="E118" s="83">
        <f>SUM(F119:H119)</f>
        <v>0</v>
      </c>
      <c r="F118" s="47">
        <f>SUM(F113:F117)</f>
        <v>0</v>
      </c>
      <c r="G118" s="47">
        <f>SUM(G113:G117)</f>
        <v>0</v>
      </c>
      <c r="H118" s="47">
        <f>SUM(H113:H117)</f>
        <v>0</v>
      </c>
      <c r="I118" s="47"/>
      <c r="J118" s="48" t="s">
        <v>2</v>
      </c>
    </row>
    <row r="119" spans="1:12" x14ac:dyDescent="0.25">
      <c r="B119" s="85">
        <f>IF(B111="Virtual",B107,0)</f>
        <v>0</v>
      </c>
      <c r="C119" s="76">
        <f>SUMIF(B113:B117,"*t*",F113:F117)</f>
        <v>0</v>
      </c>
      <c r="D119" s="76">
        <f>SUMIF(B113:B117,"*t*",G113:G117)</f>
        <v>0</v>
      </c>
      <c r="E119" s="76">
        <f>SUMIF(B113:B117,"*t*",H113:H117)</f>
        <v>0</v>
      </c>
      <c r="F119" s="76">
        <f>SUMIF(E113:E117,"Doc*",F113:F117)</f>
        <v>0</v>
      </c>
      <c r="G119" s="76">
        <f>SUMIF(E113:E117,"Doc*",G113:G117)</f>
        <v>0</v>
      </c>
      <c r="H119" s="76">
        <f>SUMIF(E113:E117,"Doc*",H113:H117)</f>
        <v>0</v>
      </c>
    </row>
    <row r="120" spans="1:12" x14ac:dyDescent="0.25">
      <c r="A120" s="72" t="s">
        <v>25</v>
      </c>
      <c r="B120" s="237"/>
      <c r="C120" s="237"/>
      <c r="D120" s="237"/>
      <c r="E120" s="237"/>
      <c r="F120" s="237"/>
      <c r="G120" s="237"/>
      <c r="H120" s="237"/>
      <c r="I120" s="237"/>
      <c r="J120" s="238"/>
    </row>
    <row r="121" spans="1:12" x14ac:dyDescent="0.25">
      <c r="A121" s="39" t="s">
        <v>4</v>
      </c>
      <c r="B121" s="103" t="s">
        <v>2</v>
      </c>
      <c r="C121" s="151" t="s">
        <v>153</v>
      </c>
      <c r="D121" s="103" t="s">
        <v>67</v>
      </c>
      <c r="E121" s="2"/>
      <c r="F121" s="21"/>
      <c r="G121" s="21"/>
      <c r="H121" s="21"/>
      <c r="I121" s="21"/>
      <c r="J121" s="22"/>
    </row>
    <row r="122" spans="1:12" x14ac:dyDescent="0.25">
      <c r="A122" s="40" t="s">
        <v>57</v>
      </c>
      <c r="B122" s="103" t="s">
        <v>67</v>
      </c>
      <c r="C122" s="19"/>
      <c r="D122" s="19"/>
      <c r="E122" s="19"/>
      <c r="F122" s="2"/>
      <c r="G122" s="2"/>
      <c r="H122" s="2"/>
      <c r="I122" s="2"/>
      <c r="J122" s="3"/>
    </row>
    <row r="123" spans="1:12" x14ac:dyDescent="0.25">
      <c r="A123" s="35" t="s">
        <v>55</v>
      </c>
      <c r="B123" s="99"/>
      <c r="C123" s="219" t="s">
        <v>56</v>
      </c>
      <c r="D123" s="220"/>
      <c r="E123" s="112"/>
      <c r="F123" s="86"/>
      <c r="G123" s="2"/>
      <c r="H123" s="2"/>
      <c r="I123" s="2"/>
      <c r="J123" s="3"/>
    </row>
    <row r="124" spans="1:12" x14ac:dyDescent="0.25">
      <c r="A124" s="41" t="s">
        <v>107</v>
      </c>
      <c r="B124" s="236" t="s">
        <v>2</v>
      </c>
      <c r="C124" s="209"/>
      <c r="D124" s="209"/>
      <c r="E124" s="210"/>
      <c r="F124" s="2"/>
      <c r="G124" s="2"/>
      <c r="H124" s="2"/>
      <c r="I124" s="2"/>
      <c r="J124" s="3"/>
    </row>
    <row r="125" spans="1:12" x14ac:dyDescent="0.25">
      <c r="A125" s="33" t="s">
        <v>86</v>
      </c>
      <c r="B125" s="144" t="s">
        <v>67</v>
      </c>
      <c r="C125" s="223" t="s">
        <v>2</v>
      </c>
      <c r="D125" s="224"/>
      <c r="E125" s="224"/>
      <c r="F125" s="224"/>
      <c r="G125" s="224"/>
      <c r="H125" s="224"/>
      <c r="I125" s="215"/>
      <c r="J125" s="216"/>
      <c r="L125" t="s">
        <v>2</v>
      </c>
    </row>
    <row r="126" spans="1:12" s="1" customFormat="1" ht="73.349999999999994" customHeight="1" x14ac:dyDescent="0.25">
      <c r="A126" s="97" t="s">
        <v>147</v>
      </c>
      <c r="B126" s="42" t="s">
        <v>116</v>
      </c>
      <c r="C126" s="43" t="s">
        <v>0</v>
      </c>
      <c r="D126" s="42" t="s">
        <v>87</v>
      </c>
      <c r="E126" s="42" t="s">
        <v>117</v>
      </c>
      <c r="F126" s="43" t="s">
        <v>145</v>
      </c>
      <c r="G126" s="43" t="s">
        <v>146</v>
      </c>
      <c r="H126" s="43" t="s">
        <v>127</v>
      </c>
      <c r="I126" s="44" t="s">
        <v>120</v>
      </c>
      <c r="J126" s="45" t="s">
        <v>88</v>
      </c>
    </row>
    <row r="127" spans="1:12" x14ac:dyDescent="0.25">
      <c r="A127" s="104"/>
      <c r="B127" s="105"/>
      <c r="C127" s="105"/>
      <c r="D127" s="105"/>
      <c r="E127" s="106" t="s">
        <v>2</v>
      </c>
      <c r="F127" s="106" t="s">
        <v>2</v>
      </c>
      <c r="G127" s="106" t="s">
        <v>2</v>
      </c>
      <c r="H127" s="106" t="s">
        <v>2</v>
      </c>
      <c r="I127" s="107"/>
      <c r="J127" s="108"/>
    </row>
    <row r="128" spans="1:12" x14ac:dyDescent="0.25">
      <c r="A128" s="104"/>
      <c r="B128" s="105"/>
      <c r="C128" s="105"/>
      <c r="D128" s="105"/>
      <c r="E128" s="106"/>
      <c r="F128" s="106"/>
      <c r="G128" s="106"/>
      <c r="H128" s="106"/>
      <c r="I128" s="107"/>
      <c r="J128" s="108"/>
    </row>
    <row r="129" spans="1:12" x14ac:dyDescent="0.25">
      <c r="A129" s="104"/>
      <c r="B129" s="105"/>
      <c r="C129" s="105"/>
      <c r="D129" s="105"/>
      <c r="E129" s="106" t="s">
        <v>2</v>
      </c>
      <c r="F129" s="106" t="s">
        <v>2</v>
      </c>
      <c r="G129" s="106" t="s">
        <v>2</v>
      </c>
      <c r="H129" s="106" t="s">
        <v>2</v>
      </c>
      <c r="I129" s="107"/>
      <c r="J129" s="108"/>
    </row>
    <row r="130" spans="1:12" x14ac:dyDescent="0.25">
      <c r="A130" s="104"/>
      <c r="B130" s="105"/>
      <c r="C130" s="105"/>
      <c r="D130" s="105"/>
      <c r="E130" s="106"/>
      <c r="F130" s="106"/>
      <c r="G130" s="106"/>
      <c r="H130" s="106"/>
      <c r="I130" s="107"/>
      <c r="J130" s="108"/>
    </row>
    <row r="131" spans="1:12" x14ac:dyDescent="0.25">
      <c r="A131" s="109" t="s">
        <v>143</v>
      </c>
      <c r="B131" s="105"/>
      <c r="C131" s="105"/>
      <c r="D131" s="105"/>
      <c r="E131" s="106"/>
      <c r="F131" s="106" t="s">
        <v>2</v>
      </c>
      <c r="G131" s="106"/>
      <c r="H131" s="106"/>
      <c r="I131" s="107"/>
      <c r="J131" s="110"/>
    </row>
    <row r="132" spans="1:12" x14ac:dyDescent="0.25">
      <c r="A132" s="46" t="s">
        <v>1</v>
      </c>
      <c r="B132" s="83">
        <f>SUM(C133:E133)</f>
        <v>0</v>
      </c>
      <c r="C132" s="84"/>
      <c r="D132" s="84"/>
      <c r="E132" s="83">
        <f>SUM(F133:H133)</f>
        <v>0</v>
      </c>
      <c r="F132" s="47">
        <f>SUM(F127:F131)</f>
        <v>0</v>
      </c>
      <c r="G132" s="47">
        <f>SUM(G127:G131)</f>
        <v>0</v>
      </c>
      <c r="H132" s="47">
        <f>SUM(H127:H131)</f>
        <v>0</v>
      </c>
      <c r="I132" s="47"/>
      <c r="J132" s="48" t="s">
        <v>2</v>
      </c>
    </row>
    <row r="133" spans="1:12" x14ac:dyDescent="0.25">
      <c r="B133" s="85">
        <f>IF(B125="Virtual",B121,0)</f>
        <v>0</v>
      </c>
      <c r="C133" s="76">
        <f>SUMIF(B127:B131,"*t*",F127:F131)</f>
        <v>0</v>
      </c>
      <c r="D133" s="76">
        <f>SUMIF(B127:B131,"*t*",G127:G131)</f>
        <v>0</v>
      </c>
      <c r="E133" s="76">
        <f>SUMIF(B127:B131,"*t*",H127:H131)</f>
        <v>0</v>
      </c>
      <c r="F133" s="76">
        <f>SUMIF(E127:E131,"Doc*",F127:F131)</f>
        <v>0</v>
      </c>
      <c r="G133" s="76">
        <f>SUMIF(E127:E131,"Doc*",G127:G131)</f>
        <v>0</v>
      </c>
      <c r="H133" s="76">
        <f>SUMIF(E127:E131,"Doc*",H127:H131)</f>
        <v>0</v>
      </c>
    </row>
    <row r="134" spans="1:12" x14ac:dyDescent="0.25">
      <c r="A134" s="72" t="s">
        <v>26</v>
      </c>
      <c r="B134" s="237"/>
      <c r="C134" s="237"/>
      <c r="D134" s="237"/>
      <c r="E134" s="237"/>
      <c r="F134" s="237"/>
      <c r="G134" s="237"/>
      <c r="H134" s="237"/>
      <c r="I134" s="237"/>
      <c r="J134" s="238"/>
    </row>
    <row r="135" spans="1:12" x14ac:dyDescent="0.25">
      <c r="A135" s="39" t="s">
        <v>4</v>
      </c>
      <c r="B135" s="103"/>
      <c r="C135" s="151" t="s">
        <v>153</v>
      </c>
      <c r="D135" s="103" t="s">
        <v>67</v>
      </c>
      <c r="E135" s="2"/>
      <c r="F135" s="21"/>
      <c r="G135" s="21"/>
      <c r="H135" s="21"/>
      <c r="I135" s="21"/>
      <c r="J135" s="22"/>
    </row>
    <row r="136" spans="1:12" x14ac:dyDescent="0.25">
      <c r="A136" s="40" t="s">
        <v>57</v>
      </c>
      <c r="B136" s="103" t="s">
        <v>67</v>
      </c>
      <c r="C136" s="19"/>
      <c r="D136" s="19"/>
      <c r="E136" s="19"/>
      <c r="F136" s="2"/>
      <c r="G136" s="2"/>
      <c r="H136" s="2"/>
      <c r="I136" s="2"/>
      <c r="J136" s="3"/>
    </row>
    <row r="137" spans="1:12" x14ac:dyDescent="0.25">
      <c r="A137" s="35" t="s">
        <v>55</v>
      </c>
      <c r="B137" s="99"/>
      <c r="C137" s="219" t="s">
        <v>56</v>
      </c>
      <c r="D137" s="220"/>
      <c r="E137" s="112"/>
      <c r="F137" s="86"/>
      <c r="G137" s="2"/>
      <c r="H137" s="2"/>
      <c r="I137" s="2"/>
      <c r="J137" s="3"/>
    </row>
    <row r="138" spans="1:12" x14ac:dyDescent="0.25">
      <c r="A138" s="41" t="s">
        <v>107</v>
      </c>
      <c r="B138" s="236" t="s">
        <v>2</v>
      </c>
      <c r="C138" s="209"/>
      <c r="D138" s="209"/>
      <c r="E138" s="210"/>
      <c r="F138" s="2"/>
      <c r="G138" s="2"/>
      <c r="H138" s="2"/>
      <c r="I138" s="2"/>
      <c r="J138" s="3"/>
    </row>
    <row r="139" spans="1:12" x14ac:dyDescent="0.25">
      <c r="A139" s="33" t="s">
        <v>86</v>
      </c>
      <c r="B139" s="144"/>
      <c r="C139" s="223" t="s">
        <v>2</v>
      </c>
      <c r="D139" s="224"/>
      <c r="E139" s="224"/>
      <c r="F139" s="224"/>
      <c r="G139" s="224"/>
      <c r="H139" s="224"/>
      <c r="I139" s="215"/>
      <c r="J139" s="216"/>
      <c r="L139" t="s">
        <v>2</v>
      </c>
    </row>
    <row r="140" spans="1:12" s="1" customFormat="1" ht="73.349999999999994" customHeight="1" x14ac:dyDescent="0.25">
      <c r="A140" s="97" t="s">
        <v>147</v>
      </c>
      <c r="B140" s="42" t="s">
        <v>116</v>
      </c>
      <c r="C140" s="43" t="s">
        <v>0</v>
      </c>
      <c r="D140" s="42" t="s">
        <v>87</v>
      </c>
      <c r="E140" s="42" t="s">
        <v>117</v>
      </c>
      <c r="F140" s="43" t="s">
        <v>145</v>
      </c>
      <c r="G140" s="43" t="s">
        <v>146</v>
      </c>
      <c r="H140" s="43" t="s">
        <v>127</v>
      </c>
      <c r="I140" s="44" t="s">
        <v>120</v>
      </c>
      <c r="J140" s="45" t="s">
        <v>88</v>
      </c>
    </row>
    <row r="141" spans="1:12" x14ac:dyDescent="0.25">
      <c r="A141" s="104"/>
      <c r="B141" s="105"/>
      <c r="C141" s="105"/>
      <c r="D141" s="105"/>
      <c r="E141" s="106"/>
      <c r="F141" s="106"/>
      <c r="G141" s="106"/>
      <c r="H141" s="106"/>
      <c r="I141" s="107"/>
      <c r="J141" s="108"/>
    </row>
    <row r="142" spans="1:12" x14ac:dyDescent="0.25">
      <c r="A142" s="104"/>
      <c r="B142" s="105"/>
      <c r="C142" s="105"/>
      <c r="D142" s="105" t="s">
        <v>2</v>
      </c>
      <c r="E142" s="106"/>
      <c r="F142" s="106"/>
      <c r="G142" s="106"/>
      <c r="H142" s="106" t="s">
        <v>2</v>
      </c>
      <c r="I142" s="107"/>
      <c r="J142" s="108"/>
    </row>
    <row r="143" spans="1:12" x14ac:dyDescent="0.25">
      <c r="A143" s="104"/>
      <c r="B143" s="105"/>
      <c r="C143" s="105"/>
      <c r="D143" s="105"/>
      <c r="E143" s="106" t="s">
        <v>2</v>
      </c>
      <c r="F143" s="106" t="s">
        <v>2</v>
      </c>
      <c r="G143" s="106" t="s">
        <v>2</v>
      </c>
      <c r="H143" s="106" t="s">
        <v>2</v>
      </c>
      <c r="I143" s="107"/>
      <c r="J143" s="108"/>
    </row>
    <row r="144" spans="1:12" x14ac:dyDescent="0.25">
      <c r="A144" s="104"/>
      <c r="B144" s="105"/>
      <c r="C144" s="105"/>
      <c r="D144" s="105"/>
      <c r="E144" s="106"/>
      <c r="F144" s="106"/>
      <c r="G144" s="106"/>
      <c r="H144" s="106"/>
      <c r="I144" s="107"/>
      <c r="J144" s="108"/>
    </row>
    <row r="145" spans="1:10" x14ac:dyDescent="0.25">
      <c r="A145" s="109" t="s">
        <v>143</v>
      </c>
      <c r="B145" s="105"/>
      <c r="C145" s="105"/>
      <c r="D145" s="105"/>
      <c r="E145" s="106"/>
      <c r="F145" s="106"/>
      <c r="G145" s="106"/>
      <c r="H145" s="106"/>
      <c r="I145" s="107"/>
      <c r="J145" s="110"/>
    </row>
    <row r="146" spans="1:10" x14ac:dyDescent="0.25">
      <c r="A146" s="46" t="s">
        <v>1</v>
      </c>
      <c r="B146" s="83">
        <f>SUM(C147:E147)</f>
        <v>0</v>
      </c>
      <c r="C146" s="84"/>
      <c r="D146" s="84"/>
      <c r="E146" s="83">
        <f>SUM(F147:H147)</f>
        <v>0</v>
      </c>
      <c r="F146" s="47">
        <f>SUM(F141:F145)</f>
        <v>0</v>
      </c>
      <c r="G146" s="47">
        <f>SUM(G141:G145)</f>
        <v>0</v>
      </c>
      <c r="H146" s="47">
        <f>SUM(H141:H145)</f>
        <v>0</v>
      </c>
      <c r="I146" s="47"/>
      <c r="J146" s="48" t="s">
        <v>2</v>
      </c>
    </row>
    <row r="147" spans="1:10" x14ac:dyDescent="0.25">
      <c r="A147" s="82"/>
      <c r="B147" s="85">
        <f>IF(B139="Virtual",B135,0)</f>
        <v>0</v>
      </c>
      <c r="C147" s="76">
        <f>SUMIF(B141:B145,"*t*",F141:F145)</f>
        <v>0</v>
      </c>
      <c r="D147" s="76">
        <f>SUMIF(B141:B145,"*t*",G141:G145)</f>
        <v>0</v>
      </c>
      <c r="E147" s="76">
        <f>SUMIF(B141:B145,"*t*",H141:H145)</f>
        <v>0</v>
      </c>
      <c r="F147" s="76">
        <f>SUMIF(E141:E145,"Doc*",F141:F145)</f>
        <v>0</v>
      </c>
      <c r="G147" s="76">
        <f>SUMIF(E141:E145,"Doc*",G141:G145)</f>
        <v>0</v>
      </c>
      <c r="H147" s="76">
        <f>SUMIF(E141:E145,"Doc*",H141:H145)</f>
        <v>0</v>
      </c>
    </row>
    <row r="148" spans="1:10" x14ac:dyDescent="0.25">
      <c r="A148" s="79" t="s">
        <v>111</v>
      </c>
    </row>
    <row r="152" spans="1:10" x14ac:dyDescent="0.25">
      <c r="A152" s="49" t="s">
        <v>7</v>
      </c>
      <c r="B152" s="50"/>
      <c r="C152" s="51"/>
    </row>
    <row r="153" spans="1:10" x14ac:dyDescent="0.25">
      <c r="A153" s="62" t="s">
        <v>8</v>
      </c>
      <c r="B153" s="63" t="s">
        <v>2</v>
      </c>
      <c r="C153" s="69">
        <f>SUM(N329:N515)</f>
        <v>0</v>
      </c>
      <c r="D153" t="s">
        <v>2</v>
      </c>
    </row>
    <row r="154" spans="1:10" x14ac:dyDescent="0.25">
      <c r="A154" s="64" t="s">
        <v>9</v>
      </c>
      <c r="B154" s="65" t="s">
        <v>2</v>
      </c>
      <c r="C154" s="70">
        <f>SUM(P329:P605)</f>
        <v>0</v>
      </c>
    </row>
    <row r="155" spans="1:10" x14ac:dyDescent="0.25">
      <c r="A155" s="64" t="s">
        <v>54</v>
      </c>
      <c r="B155" s="65" t="s">
        <v>2</v>
      </c>
      <c r="C155" s="70">
        <f>SUM(T323:T455)</f>
        <v>0</v>
      </c>
    </row>
    <row r="156" spans="1:10" x14ac:dyDescent="0.25">
      <c r="A156" s="64" t="s">
        <v>125</v>
      </c>
      <c r="B156" s="65"/>
      <c r="C156" s="70">
        <f>B20+B34+B48+B62+B76+B90+B104+B118+B132+B146</f>
        <v>0</v>
      </c>
      <c r="D156" t="s">
        <v>2</v>
      </c>
    </row>
    <row r="157" spans="1:10" x14ac:dyDescent="0.25">
      <c r="A157" s="248" t="s">
        <v>124</v>
      </c>
      <c r="B157" s="249"/>
      <c r="C157" s="77" t="e">
        <f>C156/C162</f>
        <v>#DIV/0!</v>
      </c>
      <c r="D157" t="s">
        <v>2</v>
      </c>
    </row>
    <row r="158" spans="1:10" x14ac:dyDescent="0.25">
      <c r="A158" s="64" t="s">
        <v>10</v>
      </c>
      <c r="B158" s="66"/>
      <c r="C158" s="70">
        <f>E20+E34+E48+E62+E76+E90+E104+E118+E132+E146</f>
        <v>0</v>
      </c>
      <c r="D158" t="s">
        <v>2</v>
      </c>
    </row>
    <row r="159" spans="1:10" ht="17.850000000000001" customHeight="1" x14ac:dyDescent="0.25">
      <c r="A159" s="246" t="s">
        <v>119</v>
      </c>
      <c r="B159" s="247"/>
      <c r="C159" s="81" t="e">
        <f>(B21+B35+B49+B63+B77+B91+B105+B119+B133+B147)/'Dades Estudi'!B10</f>
        <v>#DIV/0!</v>
      </c>
    </row>
    <row r="160" spans="1:10" x14ac:dyDescent="0.25">
      <c r="A160" s="67" t="s">
        <v>98</v>
      </c>
      <c r="B160" s="68"/>
      <c r="C160" s="78" t="e">
        <f>C158/C162</f>
        <v>#DIV/0!</v>
      </c>
      <c r="D160" t="s">
        <v>2</v>
      </c>
    </row>
    <row r="162" spans="1:9" x14ac:dyDescent="0.25">
      <c r="A162" s="52" t="s">
        <v>11</v>
      </c>
      <c r="B162" s="53"/>
      <c r="C162" s="54">
        <f>C153+C154+C155</f>
        <v>0</v>
      </c>
    </row>
    <row r="165" spans="1:9" x14ac:dyDescent="0.25">
      <c r="A165" s="243" t="s">
        <v>49</v>
      </c>
      <c r="B165" s="243"/>
      <c r="C165" s="243"/>
      <c r="D165" s="243"/>
      <c r="E165" s="243"/>
      <c r="F165" s="243"/>
      <c r="G165" s="243"/>
      <c r="H165" s="243"/>
      <c r="I165" s="243"/>
    </row>
    <row r="166" spans="1:9" x14ac:dyDescent="0.25">
      <c r="A166" s="23"/>
      <c r="B166" s="24"/>
      <c r="C166" s="25"/>
      <c r="E166" s="23"/>
      <c r="F166" s="24"/>
      <c r="G166" s="24"/>
      <c r="H166" s="24"/>
      <c r="I166" s="25"/>
    </row>
    <row r="167" spans="1:9" x14ac:dyDescent="0.25">
      <c r="A167" s="26"/>
      <c r="B167" s="27"/>
      <c r="C167" s="28"/>
      <c r="E167" s="26"/>
      <c r="F167" s="27"/>
      <c r="G167" s="27"/>
      <c r="H167" s="27"/>
      <c r="I167" s="28"/>
    </row>
    <row r="168" spans="1:9" x14ac:dyDescent="0.25">
      <c r="A168" s="26"/>
      <c r="B168" s="27"/>
      <c r="C168" s="28"/>
      <c r="E168" s="26"/>
      <c r="F168" s="27"/>
      <c r="G168" s="27"/>
      <c r="H168" s="27"/>
      <c r="I168" s="28"/>
    </row>
    <row r="169" spans="1:9" x14ac:dyDescent="0.25">
      <c r="A169" s="26"/>
      <c r="B169" s="27"/>
      <c r="C169" s="28"/>
      <c r="E169" s="26"/>
      <c r="F169" s="27"/>
      <c r="G169" s="27"/>
      <c r="H169" s="27"/>
      <c r="I169" s="28"/>
    </row>
    <row r="170" spans="1:9" x14ac:dyDescent="0.25">
      <c r="A170" s="26"/>
      <c r="B170" s="27"/>
      <c r="C170" s="28"/>
      <c r="E170" s="26"/>
      <c r="F170" s="27"/>
      <c r="G170" s="27"/>
      <c r="H170" s="27"/>
      <c r="I170" s="28"/>
    </row>
    <row r="171" spans="1:9" x14ac:dyDescent="0.25">
      <c r="A171" s="26"/>
      <c r="B171" s="27"/>
      <c r="C171" s="28"/>
      <c r="E171" s="26"/>
      <c r="F171" s="27"/>
      <c r="G171" s="27"/>
      <c r="H171" s="27"/>
      <c r="I171" s="28"/>
    </row>
    <row r="172" spans="1:9" x14ac:dyDescent="0.25">
      <c r="A172" s="26"/>
      <c r="B172" s="27"/>
      <c r="C172" s="28"/>
      <c r="E172" s="26"/>
      <c r="F172" s="27"/>
      <c r="G172" s="27"/>
      <c r="H172" s="27"/>
      <c r="I172" s="28"/>
    </row>
    <row r="173" spans="1:9" x14ac:dyDescent="0.25">
      <c r="A173" s="26"/>
      <c r="B173" s="27"/>
      <c r="C173" s="28"/>
      <c r="E173" s="26"/>
      <c r="F173" s="27"/>
      <c r="G173" s="27"/>
      <c r="H173" s="27"/>
      <c r="I173" s="28"/>
    </row>
    <row r="174" spans="1:9" x14ac:dyDescent="0.25">
      <c r="A174" s="26"/>
      <c r="B174" s="27"/>
      <c r="C174" s="28"/>
      <c r="E174" s="26"/>
      <c r="F174" s="27"/>
      <c r="G174" s="27"/>
      <c r="H174" s="27"/>
      <c r="I174" s="28"/>
    </row>
    <row r="175" spans="1:9" x14ac:dyDescent="0.25">
      <c r="A175" s="29"/>
      <c r="B175" s="30"/>
      <c r="C175" s="31"/>
      <c r="E175" s="29"/>
      <c r="F175" s="30"/>
      <c r="G175" s="30"/>
      <c r="H175" s="30"/>
      <c r="I175" s="31"/>
    </row>
    <row r="176" spans="1:9" x14ac:dyDescent="0.25">
      <c r="A176" s="242" t="s">
        <v>44</v>
      </c>
      <c r="B176" s="242"/>
      <c r="C176" s="242"/>
      <c r="D176" t="s">
        <v>2</v>
      </c>
      <c r="E176" s="55" t="s">
        <v>45</v>
      </c>
      <c r="F176" s="10"/>
      <c r="G176" s="10"/>
      <c r="H176" s="10"/>
      <c r="I176" s="10"/>
    </row>
    <row r="177" spans="1:9" x14ac:dyDescent="0.25">
      <c r="E177" s="87" t="s">
        <v>46</v>
      </c>
      <c r="F177" s="56"/>
      <c r="G177" s="56"/>
      <c r="H177" s="56"/>
      <c r="I177" s="57"/>
    </row>
    <row r="178" spans="1:9" x14ac:dyDescent="0.25">
      <c r="E178" s="58" t="s">
        <v>123</v>
      </c>
      <c r="F178" s="59"/>
      <c r="G178" s="59"/>
      <c r="H178" s="244"/>
      <c r="I178" s="245"/>
    </row>
    <row r="181" spans="1:9" x14ac:dyDescent="0.25">
      <c r="A181" s="227" t="s">
        <v>52</v>
      </c>
      <c r="B181" s="228"/>
      <c r="C181" s="228"/>
      <c r="D181" s="228"/>
      <c r="E181" s="228"/>
      <c r="F181" s="228"/>
      <c r="G181" s="228"/>
      <c r="H181" s="228"/>
      <c r="I181" s="229"/>
    </row>
    <row r="182" spans="1:9" x14ac:dyDescent="0.25">
      <c r="A182" s="230" t="s">
        <v>50</v>
      </c>
      <c r="B182" s="231"/>
      <c r="C182" s="231"/>
      <c r="D182" s="231"/>
      <c r="E182" s="231"/>
      <c r="F182" s="231"/>
      <c r="G182" s="231"/>
      <c r="H182" s="231"/>
      <c r="I182" s="232"/>
    </row>
    <row r="183" spans="1:9" x14ac:dyDescent="0.25">
      <c r="A183" s="239" t="s">
        <v>51</v>
      </c>
      <c r="B183" s="240"/>
      <c r="C183" s="240"/>
      <c r="D183" s="240"/>
      <c r="E183" s="240"/>
      <c r="F183" s="240"/>
      <c r="G183" s="240"/>
      <c r="H183" s="240"/>
      <c r="I183" s="241"/>
    </row>
    <row r="184" spans="1:9" x14ac:dyDescent="0.25">
      <c r="A184" s="16"/>
      <c r="B184" s="16"/>
      <c r="C184" s="16"/>
      <c r="D184" s="16"/>
      <c r="E184" s="16"/>
      <c r="F184" s="16"/>
      <c r="G184" s="16"/>
      <c r="H184" s="16"/>
      <c r="I184" s="16"/>
    </row>
    <row r="185" spans="1:9" x14ac:dyDescent="0.25">
      <c r="A185" s="212" t="s">
        <v>108</v>
      </c>
      <c r="B185" s="213"/>
      <c r="C185" s="213"/>
      <c r="D185" s="213"/>
      <c r="E185" s="213"/>
      <c r="F185" s="213"/>
      <c r="G185" s="213"/>
      <c r="H185" s="213"/>
      <c r="I185" s="214"/>
    </row>
    <row r="186" spans="1:9" x14ac:dyDescent="0.25">
      <c r="A186" s="233" t="s">
        <v>126</v>
      </c>
      <c r="B186" s="234"/>
      <c r="C186" s="234"/>
      <c r="D186" s="234"/>
      <c r="E186" s="234"/>
      <c r="F186" s="234"/>
      <c r="G186" s="234"/>
      <c r="H186" s="234"/>
      <c r="I186" s="235"/>
    </row>
    <row r="311" spans="13:29" x14ac:dyDescent="0.25">
      <c r="M311" t="s">
        <v>67</v>
      </c>
      <c r="N311" t="s">
        <v>65</v>
      </c>
      <c r="O311" t="s">
        <v>118</v>
      </c>
      <c r="P311" t="s">
        <v>66</v>
      </c>
      <c r="R311" t="s">
        <v>67</v>
      </c>
      <c r="S311" t="s">
        <v>78</v>
      </c>
      <c r="T311" t="s">
        <v>79</v>
      </c>
      <c r="U311" t="s">
        <v>80</v>
      </c>
      <c r="V311" t="s">
        <v>81</v>
      </c>
      <c r="W311" t="s">
        <v>82</v>
      </c>
      <c r="X311" t="s">
        <v>83</v>
      </c>
      <c r="Y311" t="s">
        <v>84</v>
      </c>
      <c r="Z311" t="s">
        <v>85</v>
      </c>
      <c r="AA311" t="s">
        <v>114</v>
      </c>
      <c r="AB311" t="s">
        <v>115</v>
      </c>
      <c r="AC311" t="s">
        <v>2</v>
      </c>
    </row>
    <row r="313" spans="13:29" x14ac:dyDescent="0.25">
      <c r="M313" t="s">
        <v>67</v>
      </c>
      <c r="N313" t="s">
        <v>58</v>
      </c>
      <c r="O313" t="s">
        <v>59</v>
      </c>
      <c r="P313" t="s">
        <v>60</v>
      </c>
      <c r="Q313" t="s">
        <v>61</v>
      </c>
      <c r="R313" t="s">
        <v>62</v>
      </c>
      <c r="S313" t="s">
        <v>63</v>
      </c>
      <c r="T313" t="s">
        <v>68</v>
      </c>
    </row>
    <row r="314" spans="13:29" x14ac:dyDescent="0.25">
      <c r="M314" t="s">
        <v>67</v>
      </c>
      <c r="N314" t="s">
        <v>75</v>
      </c>
      <c r="O314" t="s">
        <v>76</v>
      </c>
      <c r="P314" t="s">
        <v>77</v>
      </c>
      <c r="Q314" t="s">
        <v>2</v>
      </c>
      <c r="R314" t="s">
        <v>2</v>
      </c>
      <c r="S314" t="s">
        <v>2</v>
      </c>
      <c r="T314" t="s">
        <v>2</v>
      </c>
      <c r="U314" t="s">
        <v>2</v>
      </c>
    </row>
    <row r="315" spans="13:29" x14ac:dyDescent="0.25">
      <c r="M315" t="s">
        <v>67</v>
      </c>
      <c r="N315" t="s">
        <v>69</v>
      </c>
      <c r="O315" t="s">
        <v>70</v>
      </c>
      <c r="P315" t="s">
        <v>71</v>
      </c>
      <c r="Q315" t="s">
        <v>72</v>
      </c>
      <c r="R315" t="s">
        <v>135</v>
      </c>
      <c r="S315" t="s">
        <v>73</v>
      </c>
      <c r="T315" t="s">
        <v>74</v>
      </c>
    </row>
    <row r="323" spans="13:46" x14ac:dyDescent="0.25">
      <c r="M323" s="4" t="s">
        <v>27</v>
      </c>
      <c r="N323" s="4"/>
      <c r="O323" s="4"/>
      <c r="P323" s="4"/>
      <c r="Q323" s="4"/>
      <c r="R323" s="4"/>
      <c r="S323" s="4"/>
      <c r="T323" s="4"/>
      <c r="U323" s="4"/>
      <c r="V323" s="4"/>
      <c r="W323" s="4"/>
      <c r="X323" s="4"/>
      <c r="Y323" s="4"/>
      <c r="Z323" s="4"/>
      <c r="AA323" s="1"/>
      <c r="AB323" s="1"/>
      <c r="AC323" s="1"/>
      <c r="AD323" s="1"/>
      <c r="AE323" s="1"/>
      <c r="AF323" s="1"/>
      <c r="AG323" s="1"/>
      <c r="AH323" s="1"/>
      <c r="AI323" s="1"/>
      <c r="AJ323" s="1"/>
      <c r="AK323" s="1"/>
      <c r="AL323" s="1"/>
      <c r="AM323" s="1"/>
      <c r="AN323" s="1"/>
      <c r="AO323" s="1"/>
      <c r="AP323" s="1"/>
      <c r="AQ323" s="1"/>
      <c r="AR323" s="1"/>
      <c r="AS323" s="1"/>
      <c r="AT323" s="1"/>
    </row>
    <row r="324" spans="13:46" x14ac:dyDescent="0.25">
      <c r="M324" s="7"/>
      <c r="N324" s="7"/>
      <c r="O324" s="8"/>
      <c r="P324" s="7"/>
      <c r="Q324" s="8"/>
      <c r="R324" s="7"/>
      <c r="S324" s="8"/>
      <c r="T324" s="8"/>
      <c r="U324" s="8"/>
      <c r="V324" s="8"/>
      <c r="W324" s="8"/>
      <c r="X324" s="8"/>
      <c r="Y324" s="8"/>
      <c r="Z324" s="8"/>
      <c r="AC324" s="9">
        <f>IF(TRIM($B16)&lt;&gt;"",F16,0)</f>
        <v>0</v>
      </c>
      <c r="AD324" s="10"/>
      <c r="AE324" s="9">
        <f>IF(TRIM($B16)&lt;&gt;"",G16,0)</f>
        <v>0</v>
      </c>
      <c r="AF324" s="10"/>
      <c r="AG324" s="9">
        <f>IF(TRIM($B16)&lt;&gt;"",H16,0)</f>
        <v>0</v>
      </c>
      <c r="AH324" s="8"/>
      <c r="AI324" s="11">
        <f t="shared" ref="AI324:AK326" si="0">IF(ISNUMBER(FIND("doc",LOWER($E16))),F16,0)</f>
        <v>0</v>
      </c>
      <c r="AJ324" s="11">
        <f t="shared" si="0"/>
        <v>0</v>
      </c>
      <c r="AK324" s="11">
        <f t="shared" si="0"/>
        <v>0</v>
      </c>
      <c r="AL324" s="8"/>
      <c r="AM324" s="10">
        <f>SUM(AC324:AG324)</f>
        <v>0</v>
      </c>
      <c r="AN324" s="8"/>
      <c r="AO324" s="11">
        <f>AI324+AJ324+AK324</f>
        <v>0</v>
      </c>
      <c r="AS324" t="s">
        <v>67</v>
      </c>
    </row>
    <row r="325" spans="13:46" x14ac:dyDescent="0.25">
      <c r="M325" s="7"/>
      <c r="N325" s="7"/>
      <c r="O325" s="7"/>
      <c r="P325" s="7"/>
      <c r="Q325" s="8"/>
      <c r="R325" s="7"/>
      <c r="S325" s="8"/>
      <c r="T325" s="8"/>
      <c r="U325" s="8"/>
      <c r="V325" s="8"/>
      <c r="W325" s="8"/>
      <c r="X325" s="8"/>
      <c r="Y325" s="8"/>
      <c r="Z325" s="8"/>
      <c r="AC325" s="9">
        <f>IF(TRIM($B17)&lt;&gt;"",F17,0)</f>
        <v>0</v>
      </c>
      <c r="AD325" s="10"/>
      <c r="AE325" s="9">
        <f>IF(TRIM($B17)&lt;&gt;"",G17,0)</f>
        <v>0</v>
      </c>
      <c r="AF325" s="10"/>
      <c r="AG325" s="9">
        <f>IF(TRIM($B17)&lt;&gt;"",H17,0)</f>
        <v>0</v>
      </c>
      <c r="AH325" s="8"/>
      <c r="AI325" s="11">
        <f t="shared" si="0"/>
        <v>0</v>
      </c>
      <c r="AJ325" s="11">
        <f t="shared" si="0"/>
        <v>0</v>
      </c>
      <c r="AK325" s="11">
        <f t="shared" si="0"/>
        <v>0</v>
      </c>
      <c r="AL325" s="8"/>
      <c r="AM325" s="10">
        <f t="shared" ref="AM325:AM328" si="1">SUM(AC325:AG325)</f>
        <v>0</v>
      </c>
      <c r="AN325" s="8"/>
      <c r="AO325" s="11">
        <f t="shared" ref="AO325:AO328" si="2">AI325+AJ325+AK325</f>
        <v>0</v>
      </c>
      <c r="AS325" t="s">
        <v>58</v>
      </c>
    </row>
    <row r="326" spans="13:46" x14ac:dyDescent="0.25">
      <c r="M326" s="7"/>
      <c r="N326" s="7"/>
      <c r="O326" s="8"/>
      <c r="P326" s="7"/>
      <c r="Q326" s="8"/>
      <c r="R326" s="7"/>
      <c r="S326" s="8"/>
      <c r="T326" s="8"/>
      <c r="U326" s="8"/>
      <c r="V326" s="8"/>
      <c r="W326" s="8"/>
      <c r="X326" s="8"/>
      <c r="Y326" s="8"/>
      <c r="Z326" s="8"/>
      <c r="AC326" s="9">
        <f>IF(TRIM($B18)&lt;&gt;"",F18,0)</f>
        <v>0</v>
      </c>
      <c r="AD326" s="10"/>
      <c r="AE326" s="9">
        <f>IF(TRIM($B18)&lt;&gt;"",G18,0)</f>
        <v>0</v>
      </c>
      <c r="AF326" s="10"/>
      <c r="AG326" s="9">
        <f>IF(TRIM($B18)&lt;&gt;"",H18,0)</f>
        <v>0</v>
      </c>
      <c r="AH326" s="8"/>
      <c r="AI326" s="11">
        <f t="shared" si="0"/>
        <v>0</v>
      </c>
      <c r="AJ326" s="11">
        <f t="shared" si="0"/>
        <v>0</v>
      </c>
      <c r="AK326" s="11">
        <f t="shared" si="0"/>
        <v>0</v>
      </c>
      <c r="AL326" s="8"/>
      <c r="AM326" s="10">
        <f t="shared" si="1"/>
        <v>0</v>
      </c>
      <c r="AN326" s="8"/>
      <c r="AO326" s="11">
        <f t="shared" si="2"/>
        <v>0</v>
      </c>
      <c r="AS326" t="s">
        <v>59</v>
      </c>
    </row>
    <row r="327" spans="13:46" x14ac:dyDescent="0.25">
      <c r="M327" s="7"/>
      <c r="N327" s="7"/>
      <c r="O327" s="8"/>
      <c r="P327" s="7"/>
      <c r="Q327" s="8"/>
      <c r="R327" s="7"/>
      <c r="S327" s="8"/>
      <c r="T327" s="8"/>
      <c r="U327" s="8"/>
      <c r="V327" s="8"/>
      <c r="W327" s="8"/>
      <c r="X327" s="8"/>
      <c r="Y327" s="8"/>
      <c r="Z327" s="8"/>
      <c r="AC327" s="9">
        <f>IF(TRIM($B19)&lt;&gt;"",F19,0)</f>
        <v>0</v>
      </c>
      <c r="AD327" s="10"/>
      <c r="AE327" s="9">
        <f>IF(TRIM($B19)&lt;&gt;"",G19,0)</f>
        <v>0</v>
      </c>
      <c r="AF327" s="10"/>
      <c r="AG327" s="9">
        <f>IF(TRIM($B19)&lt;&gt;"",H19,0)</f>
        <v>0</v>
      </c>
      <c r="AH327" s="8"/>
      <c r="AI327" s="11">
        <f>IF(ISNUMBER(FIND("doc",LOWER(#REF!))),#REF!,0)</f>
        <v>0</v>
      </c>
      <c r="AJ327" s="11">
        <f>IF(ISNUMBER(FIND("doc",LOWER(#REF!))),#REF!,0)</f>
        <v>0</v>
      </c>
      <c r="AK327" s="11">
        <f>IF(ISNUMBER(FIND("doc",LOWER(#REF!))),#REF!,0)</f>
        <v>0</v>
      </c>
      <c r="AL327" s="8"/>
      <c r="AM327" s="10">
        <f t="shared" si="1"/>
        <v>0</v>
      </c>
      <c r="AN327" s="8"/>
      <c r="AO327" s="11">
        <f t="shared" si="2"/>
        <v>0</v>
      </c>
      <c r="AS327" t="s">
        <v>60</v>
      </c>
    </row>
    <row r="328" spans="13:46" x14ac:dyDescent="0.25">
      <c r="M328" s="7"/>
      <c r="N328" s="7"/>
      <c r="O328" s="8"/>
      <c r="P328" s="7"/>
      <c r="Q328" s="8"/>
      <c r="R328" s="7"/>
      <c r="S328" s="8"/>
      <c r="T328" s="8"/>
      <c r="U328" s="8"/>
      <c r="V328" s="8"/>
      <c r="W328" s="8"/>
      <c r="X328" s="8"/>
      <c r="Y328" s="8"/>
      <c r="Z328" s="8"/>
      <c r="AC328" s="9" t="e">
        <f>IF(TRIM(#REF!)&lt;&gt;"",#REF!,0)</f>
        <v>#REF!</v>
      </c>
      <c r="AD328" s="10"/>
      <c r="AE328" s="9" t="e">
        <f>IF(TRIM(#REF!)&lt;&gt;"",#REF!,0)</f>
        <v>#REF!</v>
      </c>
      <c r="AF328" s="10"/>
      <c r="AG328" s="9" t="e">
        <f>IF(TRIM(#REF!)&lt;&gt;"",#REF!,0)</f>
        <v>#REF!</v>
      </c>
      <c r="AH328" s="8"/>
      <c r="AI328" s="11">
        <f>IF(ISNUMBER(FIND("doc",LOWER(#REF!))),#REF!,0)</f>
        <v>0</v>
      </c>
      <c r="AJ328" s="11">
        <f>IF(ISNUMBER(FIND("doc",LOWER(#REF!))),#REF!,0)</f>
        <v>0</v>
      </c>
      <c r="AK328" s="11">
        <f>IF(ISNUMBER(FIND("doc",LOWER(#REF!))),#REF!,0)</f>
        <v>0</v>
      </c>
      <c r="AL328" s="8"/>
      <c r="AM328" s="10" t="e">
        <f t="shared" si="1"/>
        <v>#REF!</v>
      </c>
      <c r="AN328" s="8"/>
      <c r="AO328" s="11">
        <f t="shared" si="2"/>
        <v>0</v>
      </c>
      <c r="AS328" t="s">
        <v>61</v>
      </c>
    </row>
    <row r="329" spans="13:46" ht="24.75" x14ac:dyDescent="0.25">
      <c r="M329" s="5" t="s">
        <v>14</v>
      </c>
      <c r="N329" s="6">
        <f>F20</f>
        <v>0</v>
      </c>
      <c r="O329" s="5" t="s">
        <v>12</v>
      </c>
      <c r="P329" s="6">
        <f>G20</f>
        <v>0</v>
      </c>
      <c r="Q329" s="5" t="s">
        <v>13</v>
      </c>
      <c r="R329" s="6">
        <f>N329+P329</f>
        <v>0</v>
      </c>
      <c r="S329" s="5" t="s">
        <v>15</v>
      </c>
      <c r="T329" s="6">
        <f>H20</f>
        <v>0</v>
      </c>
      <c r="U329" s="5" t="s">
        <v>16</v>
      </c>
      <c r="V329" s="14">
        <f>R329+T329</f>
        <v>0</v>
      </c>
      <c r="W329" s="5" t="s">
        <v>5</v>
      </c>
      <c r="X329" s="13" t="e">
        <f>SUM(AM324:AM328)</f>
        <v>#REF!</v>
      </c>
      <c r="Y329" s="5" t="s">
        <v>6</v>
      </c>
      <c r="Z329" s="12">
        <f>SUM(AI324:AK328)</f>
        <v>0</v>
      </c>
      <c r="AS329" t="s">
        <v>62</v>
      </c>
    </row>
    <row r="330" spans="13:46" x14ac:dyDescent="0.25">
      <c r="AS330" t="s">
        <v>63</v>
      </c>
    </row>
    <row r="331" spans="13:46" x14ac:dyDescent="0.25">
      <c r="AS331" t="s">
        <v>64</v>
      </c>
    </row>
    <row r="337" spans="13:46" x14ac:dyDescent="0.25">
      <c r="M337" s="4" t="s">
        <v>27</v>
      </c>
      <c r="N337" s="4"/>
      <c r="O337" s="4"/>
      <c r="P337" s="4"/>
      <c r="Q337" s="4"/>
      <c r="R337" s="4"/>
      <c r="S337" s="4"/>
      <c r="T337" s="4"/>
      <c r="U337" s="4"/>
      <c r="V337" s="4"/>
      <c r="W337" s="4"/>
      <c r="X337" s="4"/>
      <c r="Y337" s="4"/>
      <c r="Z337" s="4"/>
      <c r="AA337" s="1"/>
      <c r="AB337" s="1"/>
      <c r="AC337" s="1"/>
      <c r="AD337" s="1"/>
      <c r="AE337" s="1"/>
      <c r="AF337" s="1"/>
      <c r="AG337" s="1"/>
      <c r="AH337" s="1"/>
      <c r="AI337" s="1"/>
      <c r="AJ337" s="1"/>
      <c r="AK337" s="1"/>
      <c r="AL337" s="1"/>
      <c r="AM337" s="1"/>
      <c r="AN337" s="1"/>
      <c r="AO337" s="1"/>
      <c r="AP337" s="1"/>
      <c r="AQ337" s="1"/>
      <c r="AR337" s="1"/>
      <c r="AS337" s="1"/>
      <c r="AT337" s="1"/>
    </row>
    <row r="338" spans="13:46" x14ac:dyDescent="0.25">
      <c r="M338" s="7"/>
      <c r="N338" s="7"/>
      <c r="O338" s="8"/>
      <c r="P338" s="7"/>
      <c r="Q338" s="8"/>
      <c r="R338" s="7"/>
      <c r="S338" s="8"/>
      <c r="T338" s="8"/>
      <c r="U338" s="8"/>
      <c r="V338" s="8"/>
      <c r="W338" s="8"/>
      <c r="X338" s="8"/>
      <c r="Y338" s="8"/>
      <c r="Z338" s="8"/>
      <c r="AC338" s="9">
        <f>IF(TRIM($B29)&lt;&gt;"",F29,0)</f>
        <v>0</v>
      </c>
      <c r="AD338" s="10"/>
      <c r="AE338" s="9">
        <f>IF(TRIM($B29)&lt;&gt;"",G29,0)</f>
        <v>0</v>
      </c>
      <c r="AF338" s="10"/>
      <c r="AG338" s="9">
        <f>IF(TRIM($B29)&lt;&gt;"",H29,0)</f>
        <v>0</v>
      </c>
      <c r="AH338" s="8"/>
      <c r="AI338" s="11">
        <f>IF(ISNUMBER(FIND("doc",LOWER($E29))),F29,0)</f>
        <v>0</v>
      </c>
      <c r="AJ338" s="11">
        <f>IF(ISNUMBER(FIND("doc",LOWER($E29))),G29,0)</f>
        <v>0</v>
      </c>
      <c r="AK338" s="11">
        <f>IF(ISNUMBER(FIND("doc",LOWER($E29))),H29,0)</f>
        <v>0</v>
      </c>
      <c r="AL338" s="8"/>
      <c r="AM338" s="10">
        <f>SUM(AC338:AG338)</f>
        <v>0</v>
      </c>
      <c r="AN338" s="8"/>
      <c r="AO338" s="11">
        <f>AI338+AJ338+AK338</f>
        <v>0</v>
      </c>
    </row>
    <row r="339" spans="13:46" x14ac:dyDescent="0.25">
      <c r="M339" s="7"/>
      <c r="N339" s="7"/>
      <c r="O339" s="7"/>
      <c r="P339" s="7"/>
      <c r="Q339" s="8"/>
      <c r="R339" s="7"/>
      <c r="S339" s="8"/>
      <c r="T339" s="8"/>
      <c r="U339" s="8"/>
      <c r="V339" s="8"/>
      <c r="W339" s="8"/>
      <c r="X339" s="8"/>
      <c r="Y339" s="8"/>
      <c r="Z339" s="8"/>
      <c r="AC339" s="9" t="e">
        <f>IF(TRIM(#REF!)&lt;&gt;"",#REF!,0)</f>
        <v>#REF!</v>
      </c>
      <c r="AD339" s="9"/>
      <c r="AE339" s="9" t="e">
        <f>IF(TRIM(#REF!)&lt;&gt;"",#REF!,0)</f>
        <v>#REF!</v>
      </c>
      <c r="AF339" s="10"/>
      <c r="AG339" s="9" t="e">
        <f>IF(TRIM(#REF!)&lt;&gt;"",#REF!,0)</f>
        <v>#REF!</v>
      </c>
      <c r="AH339" s="8"/>
      <c r="AI339" s="11">
        <f>IF(ISNUMBER(FIND("doc",LOWER(#REF!))),#REF!,0)</f>
        <v>0</v>
      </c>
      <c r="AJ339" s="11">
        <f>IF(ISNUMBER(FIND("doc",LOWER(#REF!))),#REF!,0)</f>
        <v>0</v>
      </c>
      <c r="AK339" s="11">
        <f>IF(ISNUMBER(FIND("doc",LOWER(#REF!))),#REF!,0)</f>
        <v>0</v>
      </c>
      <c r="AL339" s="8"/>
      <c r="AM339" s="10" t="e">
        <f t="shared" ref="AM339:AM342" si="3">SUM(AC339:AG339)</f>
        <v>#REF!</v>
      </c>
      <c r="AN339" s="8"/>
      <c r="AO339" s="11">
        <f t="shared" ref="AO339:AO342" si="4">AI339+AJ339+AK339</f>
        <v>0</v>
      </c>
    </row>
    <row r="340" spans="13:46" x14ac:dyDescent="0.25">
      <c r="M340" s="7"/>
      <c r="N340" s="7"/>
      <c r="O340" s="8"/>
      <c r="P340" s="7"/>
      <c r="Q340" s="8"/>
      <c r="R340" s="7"/>
      <c r="S340" s="8"/>
      <c r="T340" s="8"/>
      <c r="U340" s="8"/>
      <c r="V340" s="8"/>
      <c r="W340" s="8"/>
      <c r="X340" s="8"/>
      <c r="Y340" s="8"/>
      <c r="Z340" s="8"/>
      <c r="AC340" s="9">
        <f>IF(TRIM($B31)&lt;&gt;"",F31,0)</f>
        <v>0</v>
      </c>
      <c r="AD340" s="10"/>
      <c r="AE340" s="9">
        <f>IF(TRIM($B31)&lt;&gt;"",G31,0)</f>
        <v>0</v>
      </c>
      <c r="AF340" s="10"/>
      <c r="AG340" s="9">
        <f>IF(TRIM($B31)&lt;&gt;"",H31,0)</f>
        <v>0</v>
      </c>
      <c r="AH340" s="8"/>
      <c r="AI340" s="11">
        <f t="shared" ref="AI340:AK341" si="5">IF(ISNUMBER(FIND("doc",LOWER($E31))),F31,0)</f>
        <v>0</v>
      </c>
      <c r="AJ340" s="11">
        <f t="shared" si="5"/>
        <v>0</v>
      </c>
      <c r="AK340" s="11">
        <f t="shared" si="5"/>
        <v>0</v>
      </c>
      <c r="AL340" s="8"/>
      <c r="AM340" s="10">
        <f t="shared" si="3"/>
        <v>0</v>
      </c>
      <c r="AN340" s="8"/>
      <c r="AO340" s="11">
        <f t="shared" si="4"/>
        <v>0</v>
      </c>
    </row>
    <row r="341" spans="13:46" x14ac:dyDescent="0.25">
      <c r="M341" s="7"/>
      <c r="N341" s="7"/>
      <c r="O341" s="8"/>
      <c r="P341" s="7"/>
      <c r="Q341" s="8"/>
      <c r="R341" s="7"/>
      <c r="S341" s="8"/>
      <c r="T341" s="8"/>
      <c r="U341" s="8"/>
      <c r="V341" s="8"/>
      <c r="W341" s="8"/>
      <c r="X341" s="8"/>
      <c r="Y341" s="8"/>
      <c r="Z341" s="8"/>
      <c r="AC341" s="9">
        <f>IF(TRIM($B32)&lt;&gt;"",F32,0)</f>
        <v>0</v>
      </c>
      <c r="AD341" s="10"/>
      <c r="AE341" s="9">
        <f>IF(TRIM($B32)&lt;&gt;"",G32,0)</f>
        <v>0</v>
      </c>
      <c r="AF341" s="10"/>
      <c r="AG341" s="9">
        <f>IF(TRIM($B32)&lt;&gt;"",H32,0)</f>
        <v>0</v>
      </c>
      <c r="AH341" s="8"/>
      <c r="AI341" s="11">
        <f t="shared" si="5"/>
        <v>0</v>
      </c>
      <c r="AJ341" s="11">
        <f t="shared" si="5"/>
        <v>0</v>
      </c>
      <c r="AK341" s="11">
        <f t="shared" si="5"/>
        <v>0</v>
      </c>
      <c r="AL341" s="8"/>
      <c r="AM341" s="10">
        <f t="shared" si="3"/>
        <v>0</v>
      </c>
      <c r="AN341" s="8"/>
      <c r="AO341" s="11">
        <f t="shared" si="4"/>
        <v>0</v>
      </c>
    </row>
    <row r="342" spans="13:46" x14ac:dyDescent="0.25">
      <c r="M342" s="7"/>
      <c r="N342" s="7"/>
      <c r="O342" s="8"/>
      <c r="P342" s="7"/>
      <c r="Q342" s="8"/>
      <c r="R342" s="7"/>
      <c r="S342" s="8"/>
      <c r="T342" s="8"/>
      <c r="U342" s="8"/>
      <c r="V342" s="8"/>
      <c r="W342" s="8"/>
      <c r="X342" s="8"/>
      <c r="Y342" s="8"/>
      <c r="Z342" s="8"/>
      <c r="AC342" s="9">
        <f>IF(TRIM($B33)&lt;&gt;"",F33,0)</f>
        <v>0</v>
      </c>
      <c r="AD342" s="10"/>
      <c r="AE342" s="9">
        <f>IF(TRIM($B33)&lt;&gt;"",G33,0)</f>
        <v>0</v>
      </c>
      <c r="AF342" s="10"/>
      <c r="AG342" s="9">
        <f>IF(TRIM($B33)&lt;&gt;"",H33,0)</f>
        <v>0</v>
      </c>
      <c r="AH342" s="8"/>
      <c r="AI342" s="11">
        <f t="shared" ref="AI342:AK342" si="6">IF(ISNUMBER(FIND("doc",LOWER($E33))),F33,0)</f>
        <v>0</v>
      </c>
      <c r="AJ342" s="11">
        <f t="shared" si="6"/>
        <v>0</v>
      </c>
      <c r="AK342" s="11">
        <f t="shared" si="6"/>
        <v>0</v>
      </c>
      <c r="AL342" s="8"/>
      <c r="AM342" s="10">
        <f t="shared" si="3"/>
        <v>0</v>
      </c>
      <c r="AN342" s="8"/>
      <c r="AO342" s="11">
        <f t="shared" si="4"/>
        <v>0</v>
      </c>
    </row>
    <row r="343" spans="13:46" ht="24.75" x14ac:dyDescent="0.25">
      <c r="M343" s="5" t="s">
        <v>14</v>
      </c>
      <c r="N343" s="6">
        <f>F34</f>
        <v>0</v>
      </c>
      <c r="O343" s="5" t="s">
        <v>12</v>
      </c>
      <c r="P343" s="6">
        <f>G34</f>
        <v>0</v>
      </c>
      <c r="Q343" s="5" t="s">
        <v>13</v>
      </c>
      <c r="R343" s="6">
        <f>N343+P343</f>
        <v>0</v>
      </c>
      <c r="S343" s="5" t="s">
        <v>15</v>
      </c>
      <c r="T343" s="6">
        <f>H34</f>
        <v>0</v>
      </c>
      <c r="U343" s="5" t="s">
        <v>16</v>
      </c>
      <c r="V343" s="14">
        <f>R343+T343</f>
        <v>0</v>
      </c>
      <c r="W343" s="5" t="s">
        <v>5</v>
      </c>
      <c r="X343" s="13" t="e">
        <f>SUM(AM338:AM342)</f>
        <v>#REF!</v>
      </c>
      <c r="Y343" s="5" t="s">
        <v>6</v>
      </c>
      <c r="Z343" s="12">
        <f>SUM(AI338:AK342)</f>
        <v>0</v>
      </c>
    </row>
    <row r="351" spans="13:46" x14ac:dyDescent="0.25">
      <c r="M351" s="4" t="s">
        <v>27</v>
      </c>
      <c r="N351" s="4"/>
      <c r="O351" s="4"/>
      <c r="P351" s="4"/>
      <c r="Q351" s="4"/>
      <c r="R351" s="4"/>
      <c r="S351" s="4"/>
      <c r="T351" s="4"/>
      <c r="U351" s="4"/>
      <c r="V351" s="4"/>
      <c r="W351" s="4"/>
      <c r="X351" s="4"/>
      <c r="Y351" s="4"/>
      <c r="Z351" s="4"/>
      <c r="AA351" s="1"/>
      <c r="AB351" s="1"/>
      <c r="AC351" s="1"/>
      <c r="AD351" s="1"/>
      <c r="AE351" s="1"/>
      <c r="AF351" s="1"/>
      <c r="AG351" s="1"/>
      <c r="AH351" s="1"/>
      <c r="AI351" s="1"/>
      <c r="AJ351" s="1"/>
      <c r="AK351" s="1"/>
      <c r="AL351" s="1"/>
      <c r="AM351" s="1"/>
      <c r="AN351" s="1"/>
      <c r="AO351" s="1"/>
      <c r="AP351" s="1"/>
      <c r="AQ351" s="1"/>
      <c r="AR351" s="1"/>
      <c r="AS351" s="1"/>
      <c r="AT351" s="1"/>
    </row>
    <row r="352" spans="13:46" x14ac:dyDescent="0.25">
      <c r="M352" s="7"/>
      <c r="N352" s="7"/>
      <c r="O352" s="8"/>
      <c r="P352" s="7"/>
      <c r="Q352" s="8"/>
      <c r="R352" s="7"/>
      <c r="S352" s="8"/>
      <c r="T352" s="8"/>
      <c r="U352" s="8"/>
      <c r="V352" s="8"/>
      <c r="W352" s="8"/>
      <c r="X352" s="8"/>
      <c r="Y352" s="8"/>
      <c r="Z352" s="8"/>
      <c r="AC352" s="9">
        <f>IF(TRIM($B43)&lt;&gt;"",F43,0)</f>
        <v>0</v>
      </c>
      <c r="AD352" s="10"/>
      <c r="AE352" s="9">
        <f>IF(TRIM($B43)&lt;&gt;"",G43,0)</f>
        <v>0</v>
      </c>
      <c r="AF352" s="10"/>
      <c r="AG352" s="9">
        <f>IF(TRIM($B43)&lt;&gt;"",H43,0)</f>
        <v>0</v>
      </c>
      <c r="AH352" s="8"/>
      <c r="AI352" s="11">
        <f>IF(ISNUMBER(FIND("doc",LOWER($E43))),F43,0)</f>
        <v>0</v>
      </c>
      <c r="AJ352" s="11">
        <f>IF(ISNUMBER(FIND("doc",LOWER($E43))),G43,0)</f>
        <v>0</v>
      </c>
      <c r="AK352" s="11">
        <f>IF(ISNUMBER(FIND("doc",LOWER($E43))),H43,0)</f>
        <v>0</v>
      </c>
      <c r="AL352" s="8"/>
      <c r="AM352" s="10">
        <f>SUM(AC352:AG352)</f>
        <v>0</v>
      </c>
      <c r="AN352" s="8"/>
      <c r="AO352" s="11">
        <f>AI352+AJ352+AK352</f>
        <v>0</v>
      </c>
    </row>
    <row r="353" spans="13:46" x14ac:dyDescent="0.25">
      <c r="M353" s="7"/>
      <c r="N353" s="7"/>
      <c r="O353" s="7"/>
      <c r="P353" s="7"/>
      <c r="Q353" s="8"/>
      <c r="R353" s="7"/>
      <c r="S353" s="8"/>
      <c r="T353" s="8"/>
      <c r="U353" s="8"/>
      <c r="V353" s="8"/>
      <c r="W353" s="8"/>
      <c r="X353" s="8"/>
      <c r="Y353" s="8"/>
      <c r="Z353" s="8"/>
      <c r="AC353" s="9" t="e">
        <f>IF(TRIM(#REF!)&lt;&gt;"",#REF!,0)</f>
        <v>#REF!</v>
      </c>
      <c r="AD353" s="9"/>
      <c r="AE353" s="9" t="e">
        <f>IF(TRIM(#REF!)&lt;&gt;"",#REF!,0)</f>
        <v>#REF!</v>
      </c>
      <c r="AF353" s="10"/>
      <c r="AG353" s="9" t="e">
        <f>IF(TRIM(#REF!)&lt;&gt;"",#REF!,0)</f>
        <v>#REF!</v>
      </c>
      <c r="AH353" s="8"/>
      <c r="AI353" s="11">
        <f>IF(ISNUMBER(FIND("doc",LOWER(#REF!))),#REF!,0)</f>
        <v>0</v>
      </c>
      <c r="AJ353" s="11">
        <f>IF(ISNUMBER(FIND("doc",LOWER(#REF!))),#REF!,0)</f>
        <v>0</v>
      </c>
      <c r="AK353" s="11">
        <f>IF(ISNUMBER(FIND("doc",LOWER(#REF!))),#REF!,0)</f>
        <v>0</v>
      </c>
      <c r="AL353" s="8"/>
      <c r="AM353" s="10" t="e">
        <f t="shared" ref="AM353:AM356" si="7">SUM(AC353:AG353)</f>
        <v>#REF!</v>
      </c>
      <c r="AN353" s="8"/>
      <c r="AO353" s="11">
        <f t="shared" ref="AO353:AO356" si="8">AI353+AJ353+AK353</f>
        <v>0</v>
      </c>
    </row>
    <row r="354" spans="13:46" x14ac:dyDescent="0.25">
      <c r="M354" s="7"/>
      <c r="N354" s="7"/>
      <c r="O354" s="8"/>
      <c r="P354" s="7"/>
      <c r="Q354" s="8"/>
      <c r="R354" s="7"/>
      <c r="S354" s="8"/>
      <c r="T354" s="8"/>
      <c r="U354" s="8"/>
      <c r="V354" s="8"/>
      <c r="W354" s="8"/>
      <c r="X354" s="8"/>
      <c r="Y354" s="8"/>
      <c r="Z354" s="8"/>
      <c r="AC354" s="9" t="e">
        <f>IF(TRIM(#REF!)&lt;&gt;"",#REF!,0)</f>
        <v>#REF!</v>
      </c>
      <c r="AD354" s="10"/>
      <c r="AE354" s="9" t="e">
        <f>IF(TRIM(#REF!)&lt;&gt;"",#REF!,0)</f>
        <v>#REF!</v>
      </c>
      <c r="AF354" s="10"/>
      <c r="AG354" s="9" t="e">
        <f>IF(TRIM(#REF!)&lt;&gt;"",#REF!,0)</f>
        <v>#REF!</v>
      </c>
      <c r="AH354" s="8"/>
      <c r="AI354" s="11">
        <f>IF(ISNUMBER(FIND("doc",LOWER(#REF!))),#REF!,0)</f>
        <v>0</v>
      </c>
      <c r="AJ354" s="11">
        <f>IF(ISNUMBER(FIND("doc",LOWER(#REF!))),#REF!,0)</f>
        <v>0</v>
      </c>
      <c r="AK354" s="11">
        <f>IF(ISNUMBER(FIND("doc",LOWER(#REF!))),#REF!,0)</f>
        <v>0</v>
      </c>
      <c r="AL354" s="8"/>
      <c r="AM354" s="10" t="e">
        <f t="shared" si="7"/>
        <v>#REF!</v>
      </c>
      <c r="AN354" s="8"/>
      <c r="AO354" s="11">
        <f t="shared" si="8"/>
        <v>0</v>
      </c>
    </row>
    <row r="355" spans="13:46" x14ac:dyDescent="0.25">
      <c r="M355" s="7"/>
      <c r="N355" s="7"/>
      <c r="O355" s="8"/>
      <c r="P355" s="7"/>
      <c r="Q355" s="8"/>
      <c r="R355" s="7"/>
      <c r="S355" s="8"/>
      <c r="T355" s="8"/>
      <c r="U355" s="8"/>
      <c r="V355" s="8"/>
      <c r="W355" s="8"/>
      <c r="X355" s="8"/>
      <c r="Y355" s="8"/>
      <c r="Z355" s="8"/>
      <c r="AC355" s="9">
        <f>IF(TRIM($B46)&lt;&gt;"",F46,0)</f>
        <v>0</v>
      </c>
      <c r="AD355" s="10"/>
      <c r="AE355" s="9">
        <f>IF(TRIM($B46)&lt;&gt;"",G46,0)</f>
        <v>0</v>
      </c>
      <c r="AF355" s="10"/>
      <c r="AG355" s="9">
        <f>IF(TRIM($B46)&lt;&gt;"",H46,0)</f>
        <v>0</v>
      </c>
      <c r="AH355" s="8"/>
      <c r="AI355" s="11">
        <f t="shared" ref="AI355:AK356" si="9">IF(ISNUMBER(FIND("doc",LOWER($E46))),F46,0)</f>
        <v>0</v>
      </c>
      <c r="AJ355" s="11">
        <f t="shared" si="9"/>
        <v>0</v>
      </c>
      <c r="AK355" s="11">
        <f t="shared" si="9"/>
        <v>0</v>
      </c>
      <c r="AL355" s="8"/>
      <c r="AM355" s="10">
        <f t="shared" si="7"/>
        <v>0</v>
      </c>
      <c r="AN355" s="8"/>
      <c r="AO355" s="11">
        <f t="shared" si="8"/>
        <v>0</v>
      </c>
    </row>
    <row r="356" spans="13:46" x14ac:dyDescent="0.25">
      <c r="M356" s="7"/>
      <c r="N356" s="7"/>
      <c r="O356" s="8"/>
      <c r="P356" s="7"/>
      <c r="Q356" s="8"/>
      <c r="R356" s="7"/>
      <c r="S356" s="8"/>
      <c r="T356" s="8"/>
      <c r="U356" s="8"/>
      <c r="V356" s="8"/>
      <c r="W356" s="8"/>
      <c r="X356" s="8"/>
      <c r="Y356" s="8"/>
      <c r="Z356" s="8"/>
      <c r="AC356" s="9">
        <f>IF(TRIM($B47)&lt;&gt;"",F47,0)</f>
        <v>0</v>
      </c>
      <c r="AD356" s="10"/>
      <c r="AE356" s="9">
        <f>IF(TRIM($B47)&lt;&gt;"",G47,0)</f>
        <v>0</v>
      </c>
      <c r="AF356" s="10"/>
      <c r="AG356" s="9">
        <f>IF(TRIM($B47)&lt;&gt;"",H47,0)</f>
        <v>0</v>
      </c>
      <c r="AH356" s="8"/>
      <c r="AI356" s="11">
        <f t="shared" si="9"/>
        <v>0</v>
      </c>
      <c r="AJ356" s="11">
        <f t="shared" si="9"/>
        <v>0</v>
      </c>
      <c r="AK356" s="11">
        <f t="shared" si="9"/>
        <v>0</v>
      </c>
      <c r="AL356" s="8"/>
      <c r="AM356" s="10">
        <f t="shared" si="7"/>
        <v>0</v>
      </c>
      <c r="AN356" s="8"/>
      <c r="AO356" s="11">
        <f t="shared" si="8"/>
        <v>0</v>
      </c>
    </row>
    <row r="357" spans="13:46" ht="24.75" x14ac:dyDescent="0.25">
      <c r="M357" s="5" t="s">
        <v>14</v>
      </c>
      <c r="N357" s="6">
        <f>F48</f>
        <v>0</v>
      </c>
      <c r="O357" s="5" t="s">
        <v>12</v>
      </c>
      <c r="P357" s="6">
        <f>G48</f>
        <v>0</v>
      </c>
      <c r="Q357" s="5" t="s">
        <v>13</v>
      </c>
      <c r="R357" s="6">
        <f>N357+P357</f>
        <v>0</v>
      </c>
      <c r="S357" s="5" t="s">
        <v>15</v>
      </c>
      <c r="T357" s="6">
        <f>H48</f>
        <v>0</v>
      </c>
      <c r="U357" s="5" t="s">
        <v>16</v>
      </c>
      <c r="V357" s="14">
        <f>R357+T357</f>
        <v>0</v>
      </c>
      <c r="W357" s="5" t="s">
        <v>5</v>
      </c>
      <c r="X357" s="13" t="e">
        <f>SUM(AM352:AM356)</f>
        <v>#REF!</v>
      </c>
      <c r="Y357" s="5" t="s">
        <v>6</v>
      </c>
      <c r="Z357" s="12">
        <f>SUM(AI352:AK356)</f>
        <v>0</v>
      </c>
    </row>
    <row r="365" spans="13:46" x14ac:dyDescent="0.25">
      <c r="M365" s="4" t="s">
        <v>27</v>
      </c>
      <c r="N365" s="4"/>
      <c r="O365" s="4"/>
      <c r="P365" s="4"/>
      <c r="Q365" s="4"/>
      <c r="R365" s="4"/>
      <c r="S365" s="4"/>
      <c r="T365" s="4"/>
      <c r="U365" s="4"/>
      <c r="V365" s="4"/>
      <c r="W365" s="4"/>
      <c r="X365" s="4"/>
      <c r="Y365" s="4"/>
      <c r="Z365" s="4"/>
      <c r="AA365" s="1"/>
      <c r="AB365" s="1"/>
      <c r="AC365" s="1"/>
      <c r="AD365" s="1"/>
      <c r="AE365" s="1"/>
      <c r="AF365" s="1"/>
      <c r="AG365" s="1"/>
      <c r="AH365" s="1"/>
      <c r="AI365" s="1"/>
      <c r="AJ365" s="1"/>
      <c r="AK365" s="1"/>
      <c r="AL365" s="1"/>
      <c r="AM365" s="1"/>
      <c r="AN365" s="1"/>
      <c r="AO365" s="1"/>
      <c r="AP365" s="1"/>
      <c r="AQ365" s="1"/>
      <c r="AR365" s="1"/>
      <c r="AS365" s="1"/>
      <c r="AT365" s="1"/>
    </row>
    <row r="366" spans="13:46" x14ac:dyDescent="0.25">
      <c r="M366" s="7"/>
      <c r="N366" s="7"/>
      <c r="O366" s="8"/>
      <c r="P366" s="7"/>
      <c r="Q366" s="8"/>
      <c r="R366" s="7"/>
      <c r="S366" s="8"/>
      <c r="T366" s="8"/>
      <c r="U366" s="8"/>
      <c r="V366" s="8"/>
      <c r="W366" s="8"/>
      <c r="X366" s="8"/>
      <c r="Y366" s="8"/>
      <c r="Z366" s="8"/>
      <c r="AC366" s="9">
        <f>IF(TRIM($B57)&lt;&gt;"",F57,0)</f>
        <v>0</v>
      </c>
      <c r="AD366" s="10"/>
      <c r="AE366" s="9">
        <f>IF(TRIM($B57)&lt;&gt;"",G57,0)</f>
        <v>0</v>
      </c>
      <c r="AF366" s="10"/>
      <c r="AG366" s="9">
        <f>IF(TRIM($B57)&lt;&gt;"",H57,0)</f>
        <v>0</v>
      </c>
      <c r="AH366" s="8"/>
      <c r="AI366" s="11">
        <f>IF(ISNUMBER(FIND("doc",LOWER($E57))),F57,0)</f>
        <v>0</v>
      </c>
      <c r="AJ366" s="11">
        <f>IF(ISNUMBER(FIND("doc",LOWER($E57))),G57,0)</f>
        <v>0</v>
      </c>
      <c r="AK366" s="11">
        <f>IF(ISNUMBER(FIND("doc",LOWER($E57))),H57,0)</f>
        <v>0</v>
      </c>
      <c r="AL366" s="8"/>
      <c r="AM366" s="10">
        <f>SUM(AC366:AG366)</f>
        <v>0</v>
      </c>
      <c r="AN366" s="8"/>
      <c r="AO366" s="11">
        <f>AI366+AJ366+AK366</f>
        <v>0</v>
      </c>
    </row>
    <row r="367" spans="13:46" x14ac:dyDescent="0.25">
      <c r="M367" s="7"/>
      <c r="N367" s="7"/>
      <c r="O367" s="7"/>
      <c r="P367" s="7"/>
      <c r="Q367" s="8"/>
      <c r="R367" s="7"/>
      <c r="S367" s="8"/>
      <c r="T367" s="8"/>
      <c r="U367" s="8"/>
      <c r="V367" s="8"/>
      <c r="W367" s="8"/>
      <c r="X367" s="8"/>
      <c r="Y367" s="8"/>
      <c r="Z367" s="8"/>
      <c r="AC367" s="9" t="e">
        <f>IF(TRIM(#REF!)&lt;&gt;"",#REF!,0)</f>
        <v>#REF!</v>
      </c>
      <c r="AD367" s="9"/>
      <c r="AE367" s="9" t="e">
        <f>IF(TRIM(#REF!)&lt;&gt;"",#REF!,0)</f>
        <v>#REF!</v>
      </c>
      <c r="AF367" s="10"/>
      <c r="AG367" s="9" t="e">
        <f>IF(TRIM(#REF!)&lt;&gt;"",#REF!,0)</f>
        <v>#REF!</v>
      </c>
      <c r="AH367" s="8"/>
      <c r="AI367" s="11">
        <f>IF(ISNUMBER(FIND("doc",LOWER(#REF!))),#REF!,0)</f>
        <v>0</v>
      </c>
      <c r="AJ367" s="11">
        <f>IF(ISNUMBER(FIND("doc",LOWER(#REF!))),#REF!,0)</f>
        <v>0</v>
      </c>
      <c r="AK367" s="11">
        <f>IF(ISNUMBER(FIND("doc",LOWER(#REF!))),#REF!,0)</f>
        <v>0</v>
      </c>
      <c r="AL367" s="8"/>
      <c r="AM367" s="10" t="e">
        <f t="shared" ref="AM367:AM370" si="10">SUM(AC367:AG367)</f>
        <v>#REF!</v>
      </c>
      <c r="AN367" s="8"/>
      <c r="AO367" s="11">
        <f t="shared" ref="AO367:AO370" si="11">AI367+AJ367+AK367</f>
        <v>0</v>
      </c>
    </row>
    <row r="368" spans="13:46" x14ac:dyDescent="0.25">
      <c r="M368" s="7"/>
      <c r="N368" s="7"/>
      <c r="O368" s="8"/>
      <c r="P368" s="7"/>
      <c r="Q368" s="8"/>
      <c r="R368" s="7"/>
      <c r="S368" s="8"/>
      <c r="T368" s="8"/>
      <c r="U368" s="8"/>
      <c r="V368" s="8"/>
      <c r="W368" s="8"/>
      <c r="X368" s="8"/>
      <c r="Y368" s="8"/>
      <c r="Z368" s="8"/>
      <c r="AC368" s="9" t="e">
        <f>IF(TRIM(#REF!)&lt;&gt;"",#REF!,0)</f>
        <v>#REF!</v>
      </c>
      <c r="AD368" s="10"/>
      <c r="AE368" s="9" t="e">
        <f>IF(TRIM(#REF!)&lt;&gt;"",#REF!,0)</f>
        <v>#REF!</v>
      </c>
      <c r="AF368" s="10"/>
      <c r="AG368" s="9" t="e">
        <f>IF(TRIM(#REF!)&lt;&gt;"",#REF!,0)</f>
        <v>#REF!</v>
      </c>
      <c r="AH368" s="8"/>
      <c r="AI368" s="11">
        <f>IF(ISNUMBER(FIND("doc",LOWER(#REF!))),#REF!,0)</f>
        <v>0</v>
      </c>
      <c r="AJ368" s="11">
        <f>IF(ISNUMBER(FIND("doc",LOWER(#REF!))),#REF!,0)</f>
        <v>0</v>
      </c>
      <c r="AK368" s="11">
        <f>IF(ISNUMBER(FIND("doc",LOWER(#REF!))),#REF!,0)</f>
        <v>0</v>
      </c>
      <c r="AL368" s="8"/>
      <c r="AM368" s="10" t="e">
        <f t="shared" si="10"/>
        <v>#REF!</v>
      </c>
      <c r="AN368" s="8"/>
      <c r="AO368" s="11">
        <f t="shared" si="11"/>
        <v>0</v>
      </c>
    </row>
    <row r="369" spans="13:46" x14ac:dyDescent="0.25">
      <c r="M369" s="7"/>
      <c r="N369" s="7"/>
      <c r="O369" s="8"/>
      <c r="P369" s="7"/>
      <c r="Q369" s="8"/>
      <c r="R369" s="7"/>
      <c r="S369" s="8"/>
      <c r="T369" s="8"/>
      <c r="U369" s="8"/>
      <c r="V369" s="8"/>
      <c r="W369" s="8"/>
      <c r="X369" s="8"/>
      <c r="Y369" s="8"/>
      <c r="Z369" s="8"/>
      <c r="AC369" s="9">
        <f>IF(TRIM($B60)&lt;&gt;"",F60,0)</f>
        <v>0</v>
      </c>
      <c r="AD369" s="10"/>
      <c r="AE369" s="9">
        <f>IF(TRIM($B60)&lt;&gt;"",G60,0)</f>
        <v>0</v>
      </c>
      <c r="AF369" s="10"/>
      <c r="AG369" s="9">
        <f>IF(TRIM($B60)&lt;&gt;"",H60,0)</f>
        <v>0</v>
      </c>
      <c r="AH369" s="8"/>
      <c r="AI369" s="11">
        <f t="shared" ref="AI369:AK370" si="12">IF(ISNUMBER(FIND("doc",LOWER($E60))),F60,0)</f>
        <v>0</v>
      </c>
      <c r="AJ369" s="11">
        <f t="shared" si="12"/>
        <v>0</v>
      </c>
      <c r="AK369" s="11">
        <f t="shared" si="12"/>
        <v>0</v>
      </c>
      <c r="AL369" s="8"/>
      <c r="AM369" s="10">
        <f t="shared" si="10"/>
        <v>0</v>
      </c>
      <c r="AN369" s="8"/>
      <c r="AO369" s="11">
        <f t="shared" si="11"/>
        <v>0</v>
      </c>
    </row>
    <row r="370" spans="13:46" x14ac:dyDescent="0.25">
      <c r="M370" s="7"/>
      <c r="N370" s="7"/>
      <c r="O370" s="8"/>
      <c r="P370" s="7"/>
      <c r="Q370" s="8"/>
      <c r="R370" s="7"/>
      <c r="S370" s="8"/>
      <c r="T370" s="8"/>
      <c r="U370" s="8"/>
      <c r="V370" s="8"/>
      <c r="W370" s="8"/>
      <c r="X370" s="8"/>
      <c r="Y370" s="8"/>
      <c r="Z370" s="8"/>
      <c r="AC370" s="9">
        <f>IF(TRIM($B61)&lt;&gt;"",F61,0)</f>
        <v>0</v>
      </c>
      <c r="AD370" s="10"/>
      <c r="AE370" s="9">
        <f>IF(TRIM($B61)&lt;&gt;"",G61,0)</f>
        <v>0</v>
      </c>
      <c r="AF370" s="10"/>
      <c r="AG370" s="9">
        <f>IF(TRIM($B61)&lt;&gt;"",H61,0)</f>
        <v>0</v>
      </c>
      <c r="AH370" s="8"/>
      <c r="AI370" s="11">
        <f t="shared" si="12"/>
        <v>0</v>
      </c>
      <c r="AJ370" s="11">
        <f t="shared" si="12"/>
        <v>0</v>
      </c>
      <c r="AK370" s="11">
        <f t="shared" si="12"/>
        <v>0</v>
      </c>
      <c r="AL370" s="8"/>
      <c r="AM370" s="10">
        <f t="shared" si="10"/>
        <v>0</v>
      </c>
      <c r="AN370" s="8"/>
      <c r="AO370" s="11">
        <f t="shared" si="11"/>
        <v>0</v>
      </c>
    </row>
    <row r="371" spans="13:46" ht="24.75" x14ac:dyDescent="0.25">
      <c r="M371" s="5" t="s">
        <v>14</v>
      </c>
      <c r="N371" s="6">
        <f>F62</f>
        <v>0</v>
      </c>
      <c r="O371" s="5" t="s">
        <v>12</v>
      </c>
      <c r="P371" s="6">
        <f>G62</f>
        <v>0</v>
      </c>
      <c r="Q371" s="5" t="s">
        <v>13</v>
      </c>
      <c r="R371" s="6">
        <f>N371+P371</f>
        <v>0</v>
      </c>
      <c r="S371" s="5" t="s">
        <v>15</v>
      </c>
      <c r="T371" s="6">
        <f>H62</f>
        <v>0</v>
      </c>
      <c r="U371" s="5" t="s">
        <v>16</v>
      </c>
      <c r="V371" s="14">
        <f>R371+T371</f>
        <v>0</v>
      </c>
      <c r="W371" s="5" t="s">
        <v>5</v>
      </c>
      <c r="X371" s="13" t="e">
        <f>SUM(AM366:AM370)</f>
        <v>#REF!</v>
      </c>
      <c r="Y371" s="5" t="s">
        <v>6</v>
      </c>
      <c r="Z371" s="12">
        <f>SUM(AI366:AK370)</f>
        <v>0</v>
      </c>
    </row>
    <row r="379" spans="13:46" x14ac:dyDescent="0.25">
      <c r="M379" s="4" t="s">
        <v>27</v>
      </c>
      <c r="N379" s="4"/>
      <c r="O379" s="4"/>
      <c r="P379" s="4"/>
      <c r="Q379" s="4"/>
      <c r="R379" s="4"/>
      <c r="S379" s="4"/>
      <c r="T379" s="4"/>
      <c r="U379" s="4"/>
      <c r="V379" s="4"/>
      <c r="W379" s="4"/>
      <c r="X379" s="4"/>
      <c r="Y379" s="4"/>
      <c r="Z379" s="4"/>
      <c r="AA379" s="1"/>
      <c r="AB379" s="1"/>
      <c r="AC379" s="1"/>
      <c r="AD379" s="1"/>
      <c r="AE379" s="1"/>
      <c r="AF379" s="1"/>
      <c r="AG379" s="1"/>
      <c r="AH379" s="1"/>
      <c r="AI379" s="1"/>
      <c r="AJ379" s="1"/>
      <c r="AK379" s="1"/>
      <c r="AL379" s="1"/>
      <c r="AM379" s="1"/>
      <c r="AN379" s="1"/>
      <c r="AO379" s="1"/>
      <c r="AP379" s="1"/>
      <c r="AQ379" s="1"/>
      <c r="AR379" s="1"/>
      <c r="AS379" s="1"/>
      <c r="AT379" s="1"/>
    </row>
    <row r="380" spans="13:46" x14ac:dyDescent="0.25">
      <c r="M380" s="7"/>
      <c r="N380" s="7"/>
      <c r="O380" s="8"/>
      <c r="P380" s="7"/>
      <c r="Q380" s="8"/>
      <c r="R380" s="7"/>
      <c r="S380" s="8"/>
      <c r="T380" s="8"/>
      <c r="U380" s="8"/>
      <c r="V380" s="8"/>
      <c r="W380" s="8"/>
      <c r="X380" s="8"/>
      <c r="Y380" s="8"/>
      <c r="Z380" s="8"/>
      <c r="AC380" s="9">
        <f>IF(TRIM($B71)&lt;&gt;"",F71,0)</f>
        <v>0</v>
      </c>
      <c r="AD380" s="10"/>
      <c r="AE380" s="9">
        <f>IF(TRIM($B71)&lt;&gt;"",G71,0)</f>
        <v>0</v>
      </c>
      <c r="AF380" s="10"/>
      <c r="AG380" s="9">
        <f>IF(TRIM($B71)&lt;&gt;"",H71,0)</f>
        <v>0</v>
      </c>
      <c r="AH380" s="8"/>
      <c r="AI380" s="11">
        <f>IF(ISNUMBER(FIND("doc",LOWER($E71))),F71,0)</f>
        <v>0</v>
      </c>
      <c r="AJ380" s="11">
        <f>IF(ISNUMBER(FIND("doc",LOWER($E71))),G71,0)</f>
        <v>0</v>
      </c>
      <c r="AK380" s="11">
        <f>IF(ISNUMBER(FIND("doc",LOWER($E71))),H71,0)</f>
        <v>0</v>
      </c>
      <c r="AL380" s="8"/>
      <c r="AM380" s="10">
        <f>SUM(AC380:AG380)</f>
        <v>0</v>
      </c>
      <c r="AN380" s="8"/>
      <c r="AO380" s="11">
        <f>AI380+AJ380+AK380</f>
        <v>0</v>
      </c>
    </row>
    <row r="381" spans="13:46" x14ac:dyDescent="0.25">
      <c r="M381" s="7"/>
      <c r="N381" s="7"/>
      <c r="O381" s="7"/>
      <c r="P381" s="7"/>
      <c r="Q381" s="8"/>
      <c r="R381" s="7"/>
      <c r="S381" s="8"/>
      <c r="T381" s="8"/>
      <c r="U381" s="8"/>
      <c r="V381" s="8"/>
      <c r="W381" s="8"/>
      <c r="X381" s="8"/>
      <c r="Y381" s="8"/>
      <c r="Z381" s="8"/>
      <c r="AC381" s="9" t="e">
        <f>IF(TRIM(#REF!)&lt;&gt;"",#REF!,0)</f>
        <v>#REF!</v>
      </c>
      <c r="AD381" s="9"/>
      <c r="AE381" s="9" t="e">
        <f>IF(TRIM(#REF!)&lt;&gt;"",#REF!,0)</f>
        <v>#REF!</v>
      </c>
      <c r="AF381" s="10"/>
      <c r="AG381" s="9" t="e">
        <f>IF(TRIM(#REF!)&lt;&gt;"",#REF!,0)</f>
        <v>#REF!</v>
      </c>
      <c r="AH381" s="8"/>
      <c r="AI381" s="11">
        <f>IF(ISNUMBER(FIND("doc",LOWER(#REF!))),#REF!,0)</f>
        <v>0</v>
      </c>
      <c r="AJ381" s="11">
        <f>IF(ISNUMBER(FIND("doc",LOWER(#REF!))),#REF!,0)</f>
        <v>0</v>
      </c>
      <c r="AK381" s="11">
        <f>IF(ISNUMBER(FIND("doc",LOWER(#REF!))),#REF!,0)</f>
        <v>0</v>
      </c>
      <c r="AL381" s="8"/>
      <c r="AM381" s="10" t="e">
        <f t="shared" ref="AM381:AM384" si="13">SUM(AC381:AG381)</f>
        <v>#REF!</v>
      </c>
      <c r="AN381" s="8"/>
      <c r="AO381" s="11">
        <f t="shared" ref="AO381:AO384" si="14">AI381+AJ381+AK381</f>
        <v>0</v>
      </c>
    </row>
    <row r="382" spans="13:46" x14ac:dyDescent="0.25">
      <c r="M382" s="7"/>
      <c r="N382" s="7"/>
      <c r="O382" s="8"/>
      <c r="P382" s="7"/>
      <c r="Q382" s="8"/>
      <c r="R382" s="7"/>
      <c r="S382" s="8"/>
      <c r="T382" s="8"/>
      <c r="U382" s="8"/>
      <c r="V382" s="8"/>
      <c r="W382" s="8"/>
      <c r="X382" s="8"/>
      <c r="Y382" s="8"/>
      <c r="Z382" s="8"/>
      <c r="AC382" s="9">
        <f>IF(TRIM($B73)&lt;&gt;"",F73,0)</f>
        <v>0</v>
      </c>
      <c r="AD382" s="10"/>
      <c r="AE382" s="9">
        <f>IF(TRIM($B73)&lt;&gt;"",G73,0)</f>
        <v>0</v>
      </c>
      <c r="AF382" s="10"/>
      <c r="AG382" s="9">
        <f>IF(TRIM($B73)&lt;&gt;"",H73,0)</f>
        <v>0</v>
      </c>
      <c r="AH382" s="8"/>
      <c r="AI382" s="11">
        <f t="shared" ref="AI382:AK384" si="15">IF(ISNUMBER(FIND("doc",LOWER($E73))),F73,0)</f>
        <v>0</v>
      </c>
      <c r="AJ382" s="11">
        <f t="shared" si="15"/>
        <v>0</v>
      </c>
      <c r="AK382" s="11">
        <f t="shared" si="15"/>
        <v>0</v>
      </c>
      <c r="AL382" s="8"/>
      <c r="AM382" s="10">
        <f t="shared" si="13"/>
        <v>0</v>
      </c>
      <c r="AN382" s="8"/>
      <c r="AO382" s="11">
        <f t="shared" si="14"/>
        <v>0</v>
      </c>
    </row>
    <row r="383" spans="13:46" x14ac:dyDescent="0.25">
      <c r="M383" s="7"/>
      <c r="N383" s="7"/>
      <c r="O383" s="8"/>
      <c r="P383" s="7"/>
      <c r="Q383" s="8"/>
      <c r="R383" s="7"/>
      <c r="S383" s="8"/>
      <c r="T383" s="8"/>
      <c r="U383" s="8"/>
      <c r="V383" s="8"/>
      <c r="W383" s="8"/>
      <c r="X383" s="8"/>
      <c r="Y383" s="8"/>
      <c r="Z383" s="8"/>
      <c r="AC383" s="9">
        <f>IF(TRIM($B74)&lt;&gt;"",F74,0)</f>
        <v>0</v>
      </c>
      <c r="AD383" s="10"/>
      <c r="AE383" s="9">
        <f>IF(TRIM($B74)&lt;&gt;"",G74,0)</f>
        <v>0</v>
      </c>
      <c r="AF383" s="10"/>
      <c r="AG383" s="9">
        <f>IF(TRIM($B74)&lt;&gt;"",H74,0)</f>
        <v>0</v>
      </c>
      <c r="AH383" s="8"/>
      <c r="AI383" s="11">
        <f t="shared" si="15"/>
        <v>0</v>
      </c>
      <c r="AJ383" s="11">
        <f t="shared" si="15"/>
        <v>0</v>
      </c>
      <c r="AK383" s="11">
        <f t="shared" si="15"/>
        <v>0</v>
      </c>
      <c r="AL383" s="8"/>
      <c r="AM383" s="10">
        <f t="shared" si="13"/>
        <v>0</v>
      </c>
      <c r="AN383" s="8"/>
      <c r="AO383" s="11">
        <f t="shared" si="14"/>
        <v>0</v>
      </c>
    </row>
    <row r="384" spans="13:46" x14ac:dyDescent="0.25">
      <c r="M384" s="7"/>
      <c r="N384" s="7"/>
      <c r="O384" s="8"/>
      <c r="P384" s="7"/>
      <c r="Q384" s="8"/>
      <c r="R384" s="7"/>
      <c r="S384" s="8"/>
      <c r="T384" s="8"/>
      <c r="U384" s="8"/>
      <c r="V384" s="8"/>
      <c r="W384" s="8"/>
      <c r="X384" s="8"/>
      <c r="Y384" s="8"/>
      <c r="Z384" s="8"/>
      <c r="AC384" s="9">
        <f>IF(TRIM($B75)&lt;&gt;"",F75,0)</f>
        <v>0</v>
      </c>
      <c r="AD384" s="10"/>
      <c r="AE384" s="9">
        <f>IF(TRIM($B75)&lt;&gt;"",G75,0)</f>
        <v>0</v>
      </c>
      <c r="AF384" s="10"/>
      <c r="AG384" s="9">
        <f>IF(TRIM($B75)&lt;&gt;"",H75,0)</f>
        <v>0</v>
      </c>
      <c r="AH384" s="8"/>
      <c r="AI384" s="11">
        <f t="shared" si="15"/>
        <v>0</v>
      </c>
      <c r="AJ384" s="11">
        <f t="shared" si="15"/>
        <v>0</v>
      </c>
      <c r="AK384" s="11">
        <f t="shared" si="15"/>
        <v>0</v>
      </c>
      <c r="AL384" s="8"/>
      <c r="AM384" s="10">
        <f t="shared" si="13"/>
        <v>0</v>
      </c>
      <c r="AN384" s="8"/>
      <c r="AO384" s="11">
        <f t="shared" si="14"/>
        <v>0</v>
      </c>
    </row>
    <row r="385" spans="11:46" ht="24.75" x14ac:dyDescent="0.25">
      <c r="M385" s="5" t="s">
        <v>14</v>
      </c>
      <c r="N385" s="6">
        <f>F76</f>
        <v>0</v>
      </c>
      <c r="O385" s="5" t="s">
        <v>12</v>
      </c>
      <c r="P385" s="6">
        <f>G76</f>
        <v>0</v>
      </c>
      <c r="Q385" s="5" t="s">
        <v>13</v>
      </c>
      <c r="R385" s="6">
        <f>N385+P385</f>
        <v>0</v>
      </c>
      <c r="S385" s="5" t="s">
        <v>15</v>
      </c>
      <c r="T385" s="6">
        <f>H76</f>
        <v>0</v>
      </c>
      <c r="U385" s="5" t="s">
        <v>16</v>
      </c>
      <c r="V385" s="14">
        <f>R385+T385</f>
        <v>0</v>
      </c>
      <c r="W385" s="5" t="s">
        <v>5</v>
      </c>
      <c r="X385" s="13" t="e">
        <f>SUM(AM380:AM384)</f>
        <v>#REF!</v>
      </c>
      <c r="Y385" s="5" t="s">
        <v>6</v>
      </c>
      <c r="Z385" s="12">
        <f>SUM(AI380:AK384)</f>
        <v>0</v>
      </c>
    </row>
    <row r="393" spans="11:46" x14ac:dyDescent="0.25">
      <c r="M393" s="4" t="s">
        <v>27</v>
      </c>
      <c r="N393" s="4"/>
      <c r="O393" s="4"/>
      <c r="P393" s="4"/>
      <c r="Q393" s="4"/>
      <c r="R393" s="4"/>
      <c r="S393" s="4"/>
      <c r="T393" s="4"/>
      <c r="U393" s="4"/>
      <c r="V393" s="4"/>
      <c r="W393" s="4"/>
      <c r="X393" s="4"/>
      <c r="Y393" s="4"/>
      <c r="Z393" s="4"/>
      <c r="AA393" s="1"/>
      <c r="AB393" s="1"/>
      <c r="AC393" s="1"/>
      <c r="AD393" s="1"/>
      <c r="AE393" s="1"/>
      <c r="AF393" s="1"/>
      <c r="AG393" s="1"/>
      <c r="AH393" s="1"/>
      <c r="AI393" s="1"/>
      <c r="AJ393" s="1"/>
      <c r="AK393" s="1"/>
      <c r="AL393" s="1"/>
      <c r="AM393" s="1"/>
      <c r="AN393" s="1"/>
      <c r="AO393" s="1"/>
      <c r="AP393" s="1"/>
      <c r="AQ393" s="1"/>
      <c r="AR393" s="1"/>
      <c r="AS393" s="1"/>
      <c r="AT393" s="1"/>
    </row>
    <row r="394" spans="11:46" x14ac:dyDescent="0.25">
      <c r="M394" s="7"/>
      <c r="N394" s="7"/>
      <c r="O394" s="8"/>
      <c r="P394" s="7"/>
      <c r="Q394" s="8"/>
      <c r="R394" s="7"/>
      <c r="S394" s="8"/>
      <c r="T394" s="8"/>
      <c r="U394" s="8"/>
      <c r="V394" s="8"/>
      <c r="W394" s="8"/>
      <c r="X394" s="8"/>
      <c r="Y394" s="8"/>
      <c r="Z394" s="8"/>
      <c r="AC394" s="9">
        <f>IF(TRIM($B85)&lt;&gt;"",F85,0)</f>
        <v>0</v>
      </c>
      <c r="AD394" s="10"/>
      <c r="AE394" s="9">
        <f>IF(TRIM($B85)&lt;&gt;"",G85,0)</f>
        <v>0</v>
      </c>
      <c r="AF394" s="10"/>
      <c r="AG394" s="9">
        <f>IF(TRIM($B85)&lt;&gt;"",H85,0)</f>
        <v>0</v>
      </c>
      <c r="AH394" s="8"/>
      <c r="AI394" s="11">
        <f>IF(ISNUMBER(FIND("doc",LOWER($E85))),F85,0)</f>
        <v>0</v>
      </c>
      <c r="AJ394" s="11">
        <f>IF(ISNUMBER(FIND("doc",LOWER($E85))),G85,0)</f>
        <v>0</v>
      </c>
      <c r="AK394" s="11">
        <f>IF(ISNUMBER(FIND("doc",LOWER($E85))),H85,0)</f>
        <v>0</v>
      </c>
      <c r="AL394" s="8"/>
      <c r="AM394" s="10">
        <f>SUM(AC394:AG394)</f>
        <v>0</v>
      </c>
      <c r="AN394" s="8"/>
      <c r="AO394" s="11">
        <f>AI394+AJ394+AK394</f>
        <v>0</v>
      </c>
    </row>
    <row r="395" spans="11:46" x14ac:dyDescent="0.25">
      <c r="M395" s="7"/>
      <c r="N395" s="7"/>
      <c r="O395" s="7"/>
      <c r="P395" s="7"/>
      <c r="Q395" s="8"/>
      <c r="R395" s="7"/>
      <c r="S395" s="8"/>
      <c r="T395" s="8"/>
      <c r="U395" s="8"/>
      <c r="V395" s="8"/>
      <c r="W395" s="8"/>
      <c r="X395" s="8"/>
      <c r="Y395" s="8"/>
      <c r="Z395" s="8"/>
      <c r="AC395" s="9" t="e">
        <f>IF(TRIM(#REF!)&lt;&gt;"",#REF!,0)</f>
        <v>#REF!</v>
      </c>
      <c r="AD395" s="9"/>
      <c r="AE395" s="9" t="e">
        <f>IF(TRIM(#REF!)&lt;&gt;"",#REF!,0)</f>
        <v>#REF!</v>
      </c>
      <c r="AF395" s="10"/>
      <c r="AG395" s="9" t="e">
        <f>IF(TRIM(#REF!)&lt;&gt;"",#REF!,0)</f>
        <v>#REF!</v>
      </c>
      <c r="AH395" s="8"/>
      <c r="AI395" s="11">
        <f>IF(ISNUMBER(FIND("doc",LOWER(#REF!))),#REF!,0)</f>
        <v>0</v>
      </c>
      <c r="AJ395" s="11">
        <f>IF(ISNUMBER(FIND("doc",LOWER(#REF!))),#REF!,0)</f>
        <v>0</v>
      </c>
      <c r="AK395" s="11">
        <f>IF(ISNUMBER(FIND("doc",LOWER(#REF!))),#REF!,0)</f>
        <v>0</v>
      </c>
      <c r="AL395" s="8"/>
      <c r="AM395" s="10" t="e">
        <f t="shared" ref="AM395:AM398" si="16">SUM(AC395:AG395)</f>
        <v>#REF!</v>
      </c>
      <c r="AN395" s="8"/>
      <c r="AO395" s="11">
        <f t="shared" ref="AO395:AO398" si="17">AI395+AJ395+AK395</f>
        <v>0</v>
      </c>
    </row>
    <row r="396" spans="11:46" x14ac:dyDescent="0.25">
      <c r="M396" s="7"/>
      <c r="N396" s="7"/>
      <c r="O396" s="8"/>
      <c r="P396" s="7"/>
      <c r="Q396" s="8"/>
      <c r="R396" s="7"/>
      <c r="S396" s="8"/>
      <c r="T396" s="8"/>
      <c r="U396" s="8"/>
      <c r="V396" s="8"/>
      <c r="W396" s="8"/>
      <c r="X396" s="8"/>
      <c r="Y396" s="8"/>
      <c r="Z396" s="8"/>
      <c r="AC396" s="9">
        <f>IF(TRIM($B87)&lt;&gt;"",F87,0)</f>
        <v>0</v>
      </c>
      <c r="AD396" s="10"/>
      <c r="AE396" s="9">
        <f>IF(TRIM($B87)&lt;&gt;"",G87,0)</f>
        <v>0</v>
      </c>
      <c r="AF396" s="10"/>
      <c r="AG396" s="9">
        <f>IF(TRIM($B87)&lt;&gt;"",H87,0)</f>
        <v>0</v>
      </c>
      <c r="AH396" s="8"/>
      <c r="AI396" s="11">
        <f t="shared" ref="AI396:AK398" si="18">IF(ISNUMBER(FIND("doc",LOWER($E87))),F87,0)</f>
        <v>0</v>
      </c>
      <c r="AJ396" s="11">
        <f t="shared" si="18"/>
        <v>0</v>
      </c>
      <c r="AK396" s="11">
        <f t="shared" si="18"/>
        <v>0</v>
      </c>
      <c r="AL396" s="8"/>
      <c r="AM396" s="10">
        <f t="shared" si="16"/>
        <v>0</v>
      </c>
      <c r="AN396" s="8"/>
      <c r="AO396" s="11">
        <f t="shared" si="17"/>
        <v>0</v>
      </c>
    </row>
    <row r="397" spans="11:46" x14ac:dyDescent="0.25">
      <c r="M397" s="7"/>
      <c r="N397" s="7"/>
      <c r="O397" s="8"/>
      <c r="P397" s="7"/>
      <c r="Q397" s="8"/>
      <c r="R397" s="7"/>
      <c r="S397" s="8"/>
      <c r="T397" s="8"/>
      <c r="U397" s="8"/>
      <c r="V397" s="8"/>
      <c r="W397" s="8"/>
      <c r="X397" s="8"/>
      <c r="Y397" s="8"/>
      <c r="Z397" s="8"/>
      <c r="AC397" s="9">
        <f>IF(TRIM($B88)&lt;&gt;"",F88,0)</f>
        <v>0</v>
      </c>
      <c r="AD397" s="10"/>
      <c r="AE397" s="9">
        <f>IF(TRIM($B88)&lt;&gt;"",G88,0)</f>
        <v>0</v>
      </c>
      <c r="AF397" s="10"/>
      <c r="AG397" s="9">
        <f>IF(TRIM($B88)&lt;&gt;"",H88,0)</f>
        <v>0</v>
      </c>
      <c r="AH397" s="8"/>
      <c r="AI397" s="11">
        <f t="shared" si="18"/>
        <v>0</v>
      </c>
      <c r="AJ397" s="11">
        <f t="shared" si="18"/>
        <v>0</v>
      </c>
      <c r="AK397" s="11">
        <f t="shared" si="18"/>
        <v>0</v>
      </c>
      <c r="AL397" s="8"/>
      <c r="AM397" s="10">
        <f t="shared" si="16"/>
        <v>0</v>
      </c>
      <c r="AN397" s="8"/>
      <c r="AO397" s="11">
        <f t="shared" si="17"/>
        <v>0</v>
      </c>
    </row>
    <row r="398" spans="11:46" x14ac:dyDescent="0.25">
      <c r="M398" s="7"/>
      <c r="N398" s="7"/>
      <c r="O398" s="8"/>
      <c r="P398" s="7"/>
      <c r="Q398" s="8"/>
      <c r="R398" s="7"/>
      <c r="S398" s="8"/>
      <c r="T398" s="8"/>
      <c r="U398" s="8"/>
      <c r="V398" s="8"/>
      <c r="W398" s="8"/>
      <c r="X398" s="8"/>
      <c r="Y398" s="8"/>
      <c r="Z398" s="8"/>
      <c r="AC398" s="9">
        <f>IF(TRIM($B89)&lt;&gt;"",F89,0)</f>
        <v>0</v>
      </c>
      <c r="AD398" s="10"/>
      <c r="AE398" s="9">
        <f>IF(TRIM($B89)&lt;&gt;"",G89,0)</f>
        <v>0</v>
      </c>
      <c r="AF398" s="10"/>
      <c r="AG398" s="9">
        <f>IF(TRIM($B89)&lt;&gt;"",H89,0)</f>
        <v>0</v>
      </c>
      <c r="AH398" s="8"/>
      <c r="AI398" s="11">
        <f t="shared" si="18"/>
        <v>0</v>
      </c>
      <c r="AJ398" s="11">
        <f t="shared" si="18"/>
        <v>0</v>
      </c>
      <c r="AK398" s="11">
        <f t="shared" si="18"/>
        <v>0</v>
      </c>
      <c r="AL398" s="8"/>
      <c r="AM398" s="10">
        <f t="shared" si="16"/>
        <v>0</v>
      </c>
      <c r="AN398" s="8"/>
      <c r="AO398" s="11">
        <f t="shared" si="17"/>
        <v>0</v>
      </c>
    </row>
    <row r="399" spans="11:46" ht="24.75" x14ac:dyDescent="0.25">
      <c r="K399" t="s">
        <v>67</v>
      </c>
      <c r="M399" s="5" t="s">
        <v>14</v>
      </c>
      <c r="N399" s="6">
        <f>F90</f>
        <v>0</v>
      </c>
      <c r="O399" s="5" t="s">
        <v>12</v>
      </c>
      <c r="P399" s="6">
        <f>G90</f>
        <v>0</v>
      </c>
      <c r="Q399" s="5" t="s">
        <v>13</v>
      </c>
      <c r="R399" s="6">
        <f>N399+P399</f>
        <v>0</v>
      </c>
      <c r="S399" s="5" t="s">
        <v>15</v>
      </c>
      <c r="T399" s="6">
        <f>H90</f>
        <v>0</v>
      </c>
      <c r="U399" s="5" t="s">
        <v>16</v>
      </c>
      <c r="V399" s="14">
        <f>R399+T399</f>
        <v>0</v>
      </c>
      <c r="W399" s="5" t="s">
        <v>5</v>
      </c>
      <c r="X399" s="13" t="e">
        <f>SUM(AM394:AM398)</f>
        <v>#REF!</v>
      </c>
      <c r="Y399" s="5" t="s">
        <v>6</v>
      </c>
      <c r="Z399" s="12">
        <f>SUM(AI394:AK398)</f>
        <v>0</v>
      </c>
    </row>
    <row r="400" spans="11:46" x14ac:dyDescent="0.25">
      <c r="K400" t="s">
        <v>151</v>
      </c>
    </row>
    <row r="401" spans="11:46" x14ac:dyDescent="0.25">
      <c r="K401" t="s">
        <v>152</v>
      </c>
    </row>
    <row r="407" spans="11:46" x14ac:dyDescent="0.25">
      <c r="M407" s="4" t="s">
        <v>27</v>
      </c>
      <c r="N407" s="4"/>
      <c r="O407" s="4"/>
      <c r="P407" s="4"/>
      <c r="Q407" s="4"/>
      <c r="R407" s="4"/>
      <c r="S407" s="4"/>
      <c r="T407" s="4"/>
      <c r="U407" s="4"/>
      <c r="V407" s="4"/>
      <c r="W407" s="4"/>
      <c r="X407" s="4"/>
      <c r="Y407" s="4"/>
      <c r="Z407" s="4"/>
      <c r="AA407" s="1"/>
      <c r="AB407" s="1"/>
      <c r="AC407" s="1"/>
      <c r="AD407" s="1"/>
      <c r="AE407" s="1"/>
      <c r="AF407" s="1"/>
      <c r="AG407" s="1"/>
      <c r="AH407" s="1"/>
      <c r="AI407" s="1"/>
      <c r="AJ407" s="1"/>
      <c r="AK407" s="1"/>
      <c r="AL407" s="1"/>
      <c r="AM407" s="1"/>
      <c r="AN407" s="1"/>
      <c r="AO407" s="1"/>
      <c r="AP407" s="1"/>
      <c r="AQ407" s="1"/>
      <c r="AR407" s="1"/>
      <c r="AS407" s="1"/>
      <c r="AT407" s="1"/>
    </row>
    <row r="408" spans="11:46" x14ac:dyDescent="0.25">
      <c r="M408" s="7"/>
      <c r="N408" s="7"/>
      <c r="O408" s="8"/>
      <c r="P408" s="7"/>
      <c r="Q408" s="8"/>
      <c r="R408" s="7"/>
      <c r="S408" s="8"/>
      <c r="T408" s="8"/>
      <c r="U408" s="8"/>
      <c r="V408" s="8"/>
      <c r="W408" s="8"/>
      <c r="X408" s="8"/>
      <c r="Y408" s="8"/>
      <c r="Z408" s="8"/>
      <c r="AC408" s="9">
        <f>IF(TRIM($B99)&lt;&gt;"",F99,0)</f>
        <v>0</v>
      </c>
      <c r="AD408" s="10"/>
      <c r="AE408" s="9">
        <f>IF(TRIM($B99)&lt;&gt;"",G99,0)</f>
        <v>0</v>
      </c>
      <c r="AF408" s="10"/>
      <c r="AG408" s="9">
        <f>IF(TRIM($B99)&lt;&gt;"",H99,0)</f>
        <v>0</v>
      </c>
      <c r="AH408" s="8"/>
      <c r="AI408" s="11">
        <f>IF(ISNUMBER(FIND("doc",LOWER($E99))),F99,0)</f>
        <v>0</v>
      </c>
      <c r="AJ408" s="11">
        <f>IF(ISNUMBER(FIND("doc",LOWER($E99))),G99,0)</f>
        <v>0</v>
      </c>
      <c r="AK408" s="11">
        <f>IF(ISNUMBER(FIND("doc",LOWER($E99))),H99,0)</f>
        <v>0</v>
      </c>
      <c r="AL408" s="8"/>
      <c r="AM408" s="10">
        <f>SUM(AC408:AG408)</f>
        <v>0</v>
      </c>
      <c r="AN408" s="8"/>
      <c r="AO408" s="11">
        <f>AI408+AJ408+AK408</f>
        <v>0</v>
      </c>
    </row>
    <row r="409" spans="11:46" x14ac:dyDescent="0.25">
      <c r="M409" s="7"/>
      <c r="N409" s="7"/>
      <c r="O409" s="7"/>
      <c r="P409" s="7"/>
      <c r="Q409" s="8"/>
      <c r="R409" s="7"/>
      <c r="S409" s="8"/>
      <c r="T409" s="8"/>
      <c r="U409" s="8"/>
      <c r="V409" s="8"/>
      <c r="W409" s="8"/>
      <c r="X409" s="8"/>
      <c r="Y409" s="8"/>
      <c r="Z409" s="8"/>
      <c r="AC409" s="9" t="e">
        <f>IF(TRIM(#REF!)&lt;&gt;"",#REF!,0)</f>
        <v>#REF!</v>
      </c>
      <c r="AD409" s="9"/>
      <c r="AE409" s="9" t="e">
        <f>IF(TRIM(#REF!)&lt;&gt;"",#REF!,0)</f>
        <v>#REF!</v>
      </c>
      <c r="AF409" s="10"/>
      <c r="AG409" s="9" t="e">
        <f>IF(TRIM(#REF!)&lt;&gt;"",#REF!,0)</f>
        <v>#REF!</v>
      </c>
      <c r="AH409" s="8"/>
      <c r="AI409" s="11">
        <f>IF(ISNUMBER(FIND("doc",LOWER(#REF!))),#REF!,0)</f>
        <v>0</v>
      </c>
      <c r="AJ409" s="11">
        <f>IF(ISNUMBER(FIND("doc",LOWER(#REF!))),#REF!,0)</f>
        <v>0</v>
      </c>
      <c r="AK409" s="11">
        <f>IF(ISNUMBER(FIND("doc",LOWER(#REF!))),#REF!,0)</f>
        <v>0</v>
      </c>
      <c r="AL409" s="8"/>
      <c r="AM409" s="10" t="e">
        <f t="shared" ref="AM409:AM412" si="19">SUM(AC409:AG409)</f>
        <v>#REF!</v>
      </c>
      <c r="AN409" s="8"/>
      <c r="AO409" s="11">
        <f t="shared" ref="AO409:AO412" si="20">AI409+AJ409+AK409</f>
        <v>0</v>
      </c>
    </row>
    <row r="410" spans="11:46" x14ac:dyDescent="0.25">
      <c r="M410" s="7"/>
      <c r="N410" s="7"/>
      <c r="O410" s="8"/>
      <c r="P410" s="7"/>
      <c r="Q410" s="8"/>
      <c r="R410" s="7"/>
      <c r="S410" s="8"/>
      <c r="T410" s="8"/>
      <c r="U410" s="8"/>
      <c r="V410" s="8"/>
      <c r="W410" s="8"/>
      <c r="X410" s="8"/>
      <c r="Y410" s="8"/>
      <c r="Z410" s="8"/>
      <c r="AC410" s="9">
        <f>IF(TRIM($B101)&lt;&gt;"",F101,0)</f>
        <v>0</v>
      </c>
      <c r="AD410" s="10"/>
      <c r="AE410" s="9">
        <f>IF(TRIM($B101)&lt;&gt;"",G101,0)</f>
        <v>0</v>
      </c>
      <c r="AF410" s="10"/>
      <c r="AG410" s="9">
        <f>IF(TRIM($B101)&lt;&gt;"",H101,0)</f>
        <v>0</v>
      </c>
      <c r="AH410" s="8"/>
      <c r="AI410" s="11">
        <f t="shared" ref="AI410:AK412" si="21">IF(ISNUMBER(FIND("doc",LOWER($E101))),F101,0)</f>
        <v>0</v>
      </c>
      <c r="AJ410" s="11">
        <f t="shared" si="21"/>
        <v>0</v>
      </c>
      <c r="AK410" s="11">
        <f t="shared" si="21"/>
        <v>0</v>
      </c>
      <c r="AL410" s="8"/>
      <c r="AM410" s="10">
        <f t="shared" si="19"/>
        <v>0</v>
      </c>
      <c r="AN410" s="8"/>
      <c r="AO410" s="11">
        <f t="shared" si="20"/>
        <v>0</v>
      </c>
    </row>
    <row r="411" spans="11:46" x14ac:dyDescent="0.25">
      <c r="M411" s="7"/>
      <c r="N411" s="7"/>
      <c r="O411" s="8"/>
      <c r="P411" s="7"/>
      <c r="Q411" s="8"/>
      <c r="R411" s="7"/>
      <c r="S411" s="8"/>
      <c r="T411" s="8"/>
      <c r="U411" s="8"/>
      <c r="V411" s="8"/>
      <c r="W411" s="8"/>
      <c r="X411" s="8"/>
      <c r="Y411" s="8"/>
      <c r="Z411" s="8"/>
      <c r="AC411" s="9">
        <f>IF(TRIM($B102)&lt;&gt;"",F102,0)</f>
        <v>0</v>
      </c>
      <c r="AD411" s="10"/>
      <c r="AE411" s="9">
        <f>IF(TRIM($B102)&lt;&gt;"",G102,0)</f>
        <v>0</v>
      </c>
      <c r="AF411" s="10"/>
      <c r="AG411" s="9">
        <f>IF(TRIM($B102)&lt;&gt;"",H102,0)</f>
        <v>0</v>
      </c>
      <c r="AH411" s="8"/>
      <c r="AI411" s="11">
        <f t="shared" si="21"/>
        <v>0</v>
      </c>
      <c r="AJ411" s="11">
        <f t="shared" si="21"/>
        <v>0</v>
      </c>
      <c r="AK411" s="11">
        <f t="shared" si="21"/>
        <v>0</v>
      </c>
      <c r="AL411" s="8"/>
      <c r="AM411" s="10">
        <f t="shared" si="19"/>
        <v>0</v>
      </c>
      <c r="AN411" s="8"/>
      <c r="AO411" s="11">
        <f t="shared" si="20"/>
        <v>0</v>
      </c>
    </row>
    <row r="412" spans="11:46" x14ac:dyDescent="0.25">
      <c r="M412" s="7"/>
      <c r="N412" s="7"/>
      <c r="O412" s="8"/>
      <c r="P412" s="7"/>
      <c r="Q412" s="8"/>
      <c r="R412" s="7"/>
      <c r="S412" s="8"/>
      <c r="T412" s="8"/>
      <c r="U412" s="8"/>
      <c r="V412" s="8"/>
      <c r="W412" s="8"/>
      <c r="X412" s="8"/>
      <c r="Y412" s="8"/>
      <c r="Z412" s="8"/>
      <c r="AC412" s="9">
        <f>IF(TRIM($B103)&lt;&gt;"",F103,0)</f>
        <v>0</v>
      </c>
      <c r="AD412" s="10"/>
      <c r="AE412" s="9">
        <f>IF(TRIM($B103)&lt;&gt;"",G103,0)</f>
        <v>0</v>
      </c>
      <c r="AF412" s="10"/>
      <c r="AG412" s="9">
        <f>IF(TRIM($B103)&lt;&gt;"",H103,0)</f>
        <v>0</v>
      </c>
      <c r="AH412" s="8"/>
      <c r="AI412" s="11">
        <f t="shared" si="21"/>
        <v>0</v>
      </c>
      <c r="AJ412" s="11">
        <f t="shared" si="21"/>
        <v>0</v>
      </c>
      <c r="AK412" s="11">
        <f t="shared" si="21"/>
        <v>0</v>
      </c>
      <c r="AL412" s="8"/>
      <c r="AM412" s="10">
        <f t="shared" si="19"/>
        <v>0</v>
      </c>
      <c r="AN412" s="8"/>
      <c r="AO412" s="11">
        <f t="shared" si="20"/>
        <v>0</v>
      </c>
    </row>
    <row r="413" spans="11:46" ht="24.75" x14ac:dyDescent="0.25">
      <c r="M413" s="5" t="s">
        <v>14</v>
      </c>
      <c r="N413" s="6">
        <f>F104</f>
        <v>0</v>
      </c>
      <c r="O413" s="5" t="s">
        <v>12</v>
      </c>
      <c r="P413" s="6">
        <f>G104</f>
        <v>0</v>
      </c>
      <c r="Q413" s="5" t="s">
        <v>13</v>
      </c>
      <c r="R413" s="6">
        <f>N413+P413</f>
        <v>0</v>
      </c>
      <c r="S413" s="5" t="s">
        <v>15</v>
      </c>
      <c r="T413" s="6">
        <f>H104</f>
        <v>0</v>
      </c>
      <c r="U413" s="5" t="s">
        <v>16</v>
      </c>
      <c r="V413" s="14">
        <f>R413+T413</f>
        <v>0</v>
      </c>
      <c r="W413" s="5" t="s">
        <v>5</v>
      </c>
      <c r="X413" s="13" t="e">
        <f>SUM(AM408:AM412)</f>
        <v>#REF!</v>
      </c>
      <c r="Y413" s="5" t="s">
        <v>6</v>
      </c>
      <c r="Z413" s="12">
        <f>SUM(AI408:AK412)</f>
        <v>0</v>
      </c>
    </row>
    <row r="421" spans="13:46" x14ac:dyDescent="0.25">
      <c r="M421" s="4" t="s">
        <v>27</v>
      </c>
      <c r="N421" s="4"/>
      <c r="O421" s="4"/>
      <c r="P421" s="4"/>
      <c r="Q421" s="4"/>
      <c r="R421" s="4"/>
      <c r="S421" s="4"/>
      <c r="T421" s="4"/>
      <c r="U421" s="4"/>
      <c r="V421" s="4"/>
      <c r="W421" s="4"/>
      <c r="X421" s="4"/>
      <c r="Y421" s="4"/>
      <c r="Z421" s="4"/>
      <c r="AA421" s="1"/>
      <c r="AB421" s="1"/>
      <c r="AC421" s="1"/>
      <c r="AD421" s="1"/>
      <c r="AE421" s="1"/>
      <c r="AF421" s="1"/>
      <c r="AG421" s="1"/>
      <c r="AH421" s="1"/>
      <c r="AI421" s="1"/>
      <c r="AJ421" s="1"/>
      <c r="AK421" s="1"/>
      <c r="AL421" s="1"/>
      <c r="AM421" s="1"/>
      <c r="AN421" s="1"/>
      <c r="AO421" s="1"/>
      <c r="AP421" s="1"/>
      <c r="AQ421" s="1"/>
      <c r="AR421" s="1"/>
      <c r="AS421" s="1"/>
      <c r="AT421" s="1"/>
    </row>
    <row r="422" spans="13:46" x14ac:dyDescent="0.25">
      <c r="M422" s="7"/>
      <c r="N422" s="7"/>
      <c r="O422" s="8"/>
      <c r="P422" s="7"/>
      <c r="Q422" s="8"/>
      <c r="R422" s="7"/>
      <c r="S422" s="8"/>
      <c r="T422" s="8"/>
      <c r="U422" s="8"/>
      <c r="V422" s="8"/>
      <c r="W422" s="8"/>
      <c r="X422" s="8"/>
      <c r="Y422" s="8"/>
      <c r="Z422" s="8"/>
      <c r="AC422" s="9">
        <f>IF(TRIM($B113)&lt;&gt;"",F113,0)</f>
        <v>0</v>
      </c>
      <c r="AD422" s="10"/>
      <c r="AE422" s="9">
        <f>IF(TRIM($B113)&lt;&gt;"",G113,0)</f>
        <v>0</v>
      </c>
      <c r="AF422" s="10"/>
      <c r="AG422" s="9">
        <f>IF(TRIM($B113)&lt;&gt;"",H113,0)</f>
        <v>0</v>
      </c>
      <c r="AH422" s="8"/>
      <c r="AI422" s="11">
        <f>IF(ISNUMBER(FIND("doc",LOWER($E113))),F113,0)</f>
        <v>0</v>
      </c>
      <c r="AJ422" s="11">
        <f>IF(ISNUMBER(FIND("doc",LOWER($E113))),G113,0)</f>
        <v>0</v>
      </c>
      <c r="AK422" s="11">
        <f>IF(ISNUMBER(FIND("doc",LOWER($E113))),H113,0)</f>
        <v>0</v>
      </c>
      <c r="AL422" s="8"/>
      <c r="AM422" s="10">
        <f>SUM(AC422:AG422)</f>
        <v>0</v>
      </c>
      <c r="AN422" s="8"/>
      <c r="AO422" s="11">
        <f>AI422+AJ422+AK422</f>
        <v>0</v>
      </c>
    </row>
    <row r="423" spans="13:46" x14ac:dyDescent="0.25">
      <c r="M423" s="7"/>
      <c r="N423" s="7"/>
      <c r="O423" s="7"/>
      <c r="P423" s="7"/>
      <c r="Q423" s="8"/>
      <c r="R423" s="7"/>
      <c r="S423" s="8"/>
      <c r="T423" s="8"/>
      <c r="U423" s="8"/>
      <c r="V423" s="8"/>
      <c r="W423" s="8"/>
      <c r="X423" s="8"/>
      <c r="Y423" s="8"/>
      <c r="Z423" s="8"/>
      <c r="AC423" s="9" t="e">
        <f>IF(TRIM(#REF!)&lt;&gt;"",#REF!,0)</f>
        <v>#REF!</v>
      </c>
      <c r="AD423" s="9"/>
      <c r="AE423" s="9" t="e">
        <f>IF(TRIM(#REF!)&lt;&gt;"",#REF!,0)</f>
        <v>#REF!</v>
      </c>
      <c r="AF423" s="10"/>
      <c r="AG423" s="9" t="e">
        <f>IF(TRIM(#REF!)&lt;&gt;"",#REF!,0)</f>
        <v>#REF!</v>
      </c>
      <c r="AH423" s="8"/>
      <c r="AI423" s="11">
        <f>IF(ISNUMBER(FIND("doc",LOWER(#REF!))),#REF!,0)</f>
        <v>0</v>
      </c>
      <c r="AJ423" s="11">
        <f>IF(ISNUMBER(FIND("doc",LOWER(#REF!))),#REF!,0)</f>
        <v>0</v>
      </c>
      <c r="AK423" s="11">
        <f>IF(ISNUMBER(FIND("doc",LOWER(#REF!))),#REF!,0)</f>
        <v>0</v>
      </c>
      <c r="AL423" s="8"/>
      <c r="AM423" s="10" t="e">
        <f t="shared" ref="AM423:AM426" si="22">SUM(AC423:AG423)</f>
        <v>#REF!</v>
      </c>
      <c r="AN423" s="8"/>
      <c r="AO423" s="11">
        <f t="shared" ref="AO423:AO426" si="23">AI423+AJ423+AK423</f>
        <v>0</v>
      </c>
    </row>
    <row r="424" spans="13:46" x14ac:dyDescent="0.25">
      <c r="M424" s="7"/>
      <c r="N424" s="7"/>
      <c r="O424" s="8"/>
      <c r="P424" s="7"/>
      <c r="Q424" s="8"/>
      <c r="R424" s="7"/>
      <c r="S424" s="8"/>
      <c r="T424" s="8"/>
      <c r="U424" s="8"/>
      <c r="V424" s="8"/>
      <c r="W424" s="8"/>
      <c r="X424" s="8"/>
      <c r="Y424" s="8"/>
      <c r="Z424" s="8"/>
      <c r="AC424" s="9">
        <f>IF(TRIM($B115)&lt;&gt;"",F115,0)</f>
        <v>0</v>
      </c>
      <c r="AD424" s="10"/>
      <c r="AE424" s="9">
        <f>IF(TRIM($B115)&lt;&gt;"",G115,0)</f>
        <v>0</v>
      </c>
      <c r="AF424" s="10"/>
      <c r="AG424" s="9">
        <f>IF(TRIM($B115)&lt;&gt;"",H115,0)</f>
        <v>0</v>
      </c>
      <c r="AH424" s="8"/>
      <c r="AI424" s="11">
        <f t="shared" ref="AI424:AK426" si="24">IF(ISNUMBER(FIND("doc",LOWER($E115))),F115,0)</f>
        <v>0</v>
      </c>
      <c r="AJ424" s="11">
        <f t="shared" si="24"/>
        <v>0</v>
      </c>
      <c r="AK424" s="11">
        <f t="shared" si="24"/>
        <v>0</v>
      </c>
      <c r="AL424" s="8"/>
      <c r="AM424" s="10">
        <f t="shared" si="22"/>
        <v>0</v>
      </c>
      <c r="AN424" s="8"/>
      <c r="AO424" s="11">
        <f t="shared" si="23"/>
        <v>0</v>
      </c>
    </row>
    <row r="425" spans="13:46" x14ac:dyDescent="0.25">
      <c r="M425" s="7"/>
      <c r="N425" s="7"/>
      <c r="O425" s="8"/>
      <c r="P425" s="7"/>
      <c r="Q425" s="8"/>
      <c r="R425" s="7"/>
      <c r="S425" s="8"/>
      <c r="T425" s="8"/>
      <c r="U425" s="8"/>
      <c r="V425" s="8"/>
      <c r="W425" s="8"/>
      <c r="X425" s="8"/>
      <c r="Y425" s="8"/>
      <c r="Z425" s="8"/>
      <c r="AC425" s="9">
        <f>IF(TRIM($B116)&lt;&gt;"",F116,0)</f>
        <v>0</v>
      </c>
      <c r="AD425" s="10"/>
      <c r="AE425" s="9">
        <f>IF(TRIM($B116)&lt;&gt;"",G116,0)</f>
        <v>0</v>
      </c>
      <c r="AF425" s="10"/>
      <c r="AG425" s="9">
        <f>IF(TRIM($B116)&lt;&gt;"",H116,0)</f>
        <v>0</v>
      </c>
      <c r="AH425" s="8"/>
      <c r="AI425" s="11">
        <f t="shared" si="24"/>
        <v>0</v>
      </c>
      <c r="AJ425" s="11">
        <f t="shared" si="24"/>
        <v>0</v>
      </c>
      <c r="AK425" s="11">
        <f t="shared" si="24"/>
        <v>0</v>
      </c>
      <c r="AL425" s="8"/>
      <c r="AM425" s="10">
        <f t="shared" si="22"/>
        <v>0</v>
      </c>
      <c r="AN425" s="8"/>
      <c r="AO425" s="11">
        <f t="shared" si="23"/>
        <v>0</v>
      </c>
    </row>
    <row r="426" spans="13:46" x14ac:dyDescent="0.25">
      <c r="M426" s="7"/>
      <c r="N426" s="7"/>
      <c r="O426" s="8"/>
      <c r="P426" s="7"/>
      <c r="Q426" s="8"/>
      <c r="R426" s="7"/>
      <c r="S426" s="8"/>
      <c r="T426" s="8"/>
      <c r="U426" s="8"/>
      <c r="V426" s="8"/>
      <c r="W426" s="8"/>
      <c r="X426" s="8"/>
      <c r="Y426" s="8"/>
      <c r="Z426" s="8"/>
      <c r="AC426" s="9">
        <f>IF(TRIM($B117)&lt;&gt;"",F117,0)</f>
        <v>0</v>
      </c>
      <c r="AD426" s="10"/>
      <c r="AE426" s="9">
        <f>IF(TRIM($B117)&lt;&gt;"",G117,0)</f>
        <v>0</v>
      </c>
      <c r="AF426" s="10"/>
      <c r="AG426" s="9">
        <f>IF(TRIM($B117)&lt;&gt;"",H117,0)</f>
        <v>0</v>
      </c>
      <c r="AH426" s="8"/>
      <c r="AI426" s="11">
        <f t="shared" si="24"/>
        <v>0</v>
      </c>
      <c r="AJ426" s="11">
        <f t="shared" si="24"/>
        <v>0</v>
      </c>
      <c r="AK426" s="11">
        <f t="shared" si="24"/>
        <v>0</v>
      </c>
      <c r="AL426" s="8"/>
      <c r="AM426" s="10">
        <f t="shared" si="22"/>
        <v>0</v>
      </c>
      <c r="AN426" s="8"/>
      <c r="AO426" s="11">
        <f t="shared" si="23"/>
        <v>0</v>
      </c>
    </row>
    <row r="427" spans="13:46" ht="24.75" x14ac:dyDescent="0.25">
      <c r="M427" s="5" t="s">
        <v>14</v>
      </c>
      <c r="N427" s="6">
        <f>F118</f>
        <v>0</v>
      </c>
      <c r="O427" s="5" t="s">
        <v>12</v>
      </c>
      <c r="P427" s="6">
        <f>G118</f>
        <v>0</v>
      </c>
      <c r="Q427" s="5" t="s">
        <v>13</v>
      </c>
      <c r="R427" s="6">
        <f>N427+P427</f>
        <v>0</v>
      </c>
      <c r="S427" s="5" t="s">
        <v>15</v>
      </c>
      <c r="T427" s="6">
        <f>H118</f>
        <v>0</v>
      </c>
      <c r="U427" s="5" t="s">
        <v>16</v>
      </c>
      <c r="V427" s="14">
        <f>R427+T427</f>
        <v>0</v>
      </c>
      <c r="W427" s="5" t="s">
        <v>5</v>
      </c>
      <c r="X427" s="13" t="e">
        <f>SUM(AM422:AM426)</f>
        <v>#REF!</v>
      </c>
      <c r="Y427" s="5" t="s">
        <v>6</v>
      </c>
      <c r="Z427" s="12">
        <f>SUM(AI422:AK426)</f>
        <v>0</v>
      </c>
    </row>
    <row r="435" spans="13:46" x14ac:dyDescent="0.25">
      <c r="M435" s="4" t="s">
        <v>27</v>
      </c>
      <c r="N435" s="4"/>
      <c r="O435" s="4"/>
      <c r="P435" s="4"/>
      <c r="Q435" s="4"/>
      <c r="R435" s="4"/>
      <c r="S435" s="4"/>
      <c r="T435" s="4"/>
      <c r="U435" s="4"/>
      <c r="V435" s="4"/>
      <c r="W435" s="4"/>
      <c r="X435" s="4"/>
      <c r="Y435" s="4"/>
      <c r="Z435" s="4"/>
      <c r="AA435" s="1"/>
      <c r="AB435" s="1"/>
      <c r="AC435" s="1"/>
      <c r="AD435" s="1"/>
      <c r="AE435" s="1"/>
      <c r="AF435" s="1"/>
      <c r="AG435" s="1"/>
      <c r="AH435" s="1"/>
      <c r="AI435" s="1"/>
      <c r="AJ435" s="1"/>
      <c r="AK435" s="1"/>
      <c r="AL435" s="1"/>
      <c r="AM435" s="1"/>
      <c r="AN435" s="1"/>
      <c r="AO435" s="1"/>
      <c r="AP435" s="1"/>
      <c r="AQ435" s="1"/>
      <c r="AR435" s="1"/>
      <c r="AS435" s="1"/>
      <c r="AT435" s="1"/>
    </row>
    <row r="436" spans="13:46" x14ac:dyDescent="0.25">
      <c r="M436" s="7"/>
      <c r="N436" s="7"/>
      <c r="O436" s="8"/>
      <c r="P436" s="7"/>
      <c r="Q436" s="8"/>
      <c r="R436" s="7"/>
      <c r="S436" s="8"/>
      <c r="T436" s="8"/>
      <c r="U436" s="8"/>
      <c r="V436" s="8"/>
      <c r="W436" s="8"/>
      <c r="X436" s="8"/>
      <c r="Y436" s="8"/>
      <c r="Z436" s="8"/>
      <c r="AC436" s="9">
        <f>IF(TRIM($B127)&lt;&gt;"",F127,0)</f>
        <v>0</v>
      </c>
      <c r="AD436" s="10"/>
      <c r="AE436" s="9">
        <f>IF(TRIM($B127)&lt;&gt;"",G127,0)</f>
        <v>0</v>
      </c>
      <c r="AF436" s="10"/>
      <c r="AG436" s="9">
        <f>IF(TRIM($B127)&lt;&gt;"",H127,0)</f>
        <v>0</v>
      </c>
      <c r="AH436" s="8"/>
      <c r="AI436" s="11">
        <f>IF(ISNUMBER(FIND("doc",LOWER($E127))),F127,0)</f>
        <v>0</v>
      </c>
      <c r="AJ436" s="11">
        <f>IF(ISNUMBER(FIND("doc",LOWER($E127))),G127,0)</f>
        <v>0</v>
      </c>
      <c r="AK436" s="11">
        <f>IF(ISNUMBER(FIND("doc",LOWER($E127))),H127,0)</f>
        <v>0</v>
      </c>
      <c r="AL436" s="8"/>
      <c r="AM436" s="10">
        <f>SUM(AC436:AG436)</f>
        <v>0</v>
      </c>
      <c r="AN436" s="8"/>
      <c r="AO436" s="11">
        <f>AI436+AJ436+AK436</f>
        <v>0</v>
      </c>
    </row>
    <row r="437" spans="13:46" x14ac:dyDescent="0.25">
      <c r="M437" s="7"/>
      <c r="N437" s="7"/>
      <c r="O437" s="7"/>
      <c r="P437" s="7"/>
      <c r="Q437" s="8"/>
      <c r="R437" s="7"/>
      <c r="S437" s="8"/>
      <c r="T437" s="8"/>
      <c r="U437" s="8"/>
      <c r="V437" s="8"/>
      <c r="W437" s="8"/>
      <c r="X437" s="8"/>
      <c r="Y437" s="8"/>
      <c r="Z437" s="8"/>
      <c r="AC437" s="9" t="e">
        <f>IF(TRIM(#REF!)&lt;&gt;"",#REF!,0)</f>
        <v>#REF!</v>
      </c>
      <c r="AD437" s="9"/>
      <c r="AE437" s="9" t="e">
        <f>IF(TRIM(#REF!)&lt;&gt;"",#REF!,0)</f>
        <v>#REF!</v>
      </c>
      <c r="AF437" s="10"/>
      <c r="AG437" s="9" t="e">
        <f>IF(TRIM(#REF!)&lt;&gt;"",#REF!,0)</f>
        <v>#REF!</v>
      </c>
      <c r="AH437" s="8"/>
      <c r="AI437" s="11">
        <f>IF(ISNUMBER(FIND("doc",LOWER(#REF!))),#REF!,0)</f>
        <v>0</v>
      </c>
      <c r="AJ437" s="11">
        <f>IF(ISNUMBER(FIND("doc",LOWER(#REF!))),#REF!,0)</f>
        <v>0</v>
      </c>
      <c r="AK437" s="11">
        <f>IF(ISNUMBER(FIND("doc",LOWER(#REF!))),#REF!,0)</f>
        <v>0</v>
      </c>
      <c r="AL437" s="8"/>
      <c r="AM437" s="10" t="e">
        <f t="shared" ref="AM437:AM440" si="25">SUM(AC437:AG437)</f>
        <v>#REF!</v>
      </c>
      <c r="AN437" s="8"/>
      <c r="AO437" s="11">
        <f t="shared" ref="AO437:AO440" si="26">AI437+AJ437+AK437</f>
        <v>0</v>
      </c>
    </row>
    <row r="438" spans="13:46" x14ac:dyDescent="0.25">
      <c r="M438" s="7"/>
      <c r="N438" s="7"/>
      <c r="O438" s="8"/>
      <c r="P438" s="7"/>
      <c r="Q438" s="8"/>
      <c r="R438" s="7"/>
      <c r="S438" s="8"/>
      <c r="T438" s="8"/>
      <c r="U438" s="8"/>
      <c r="V438" s="8"/>
      <c r="W438" s="8"/>
      <c r="X438" s="8"/>
      <c r="Y438" s="8"/>
      <c r="Z438" s="8"/>
      <c r="AC438" s="9">
        <f>IF(TRIM($B129)&lt;&gt;"",F129,0)</f>
        <v>0</v>
      </c>
      <c r="AD438" s="10"/>
      <c r="AE438" s="9">
        <f>IF(TRIM($B129)&lt;&gt;"",G129,0)</f>
        <v>0</v>
      </c>
      <c r="AF438" s="10"/>
      <c r="AG438" s="9">
        <f>IF(TRIM($B129)&lt;&gt;"",H129,0)</f>
        <v>0</v>
      </c>
      <c r="AH438" s="8"/>
      <c r="AI438" s="11">
        <f t="shared" ref="AI438:AK440" si="27">IF(ISNUMBER(FIND("doc",LOWER($E129))),F129,0)</f>
        <v>0</v>
      </c>
      <c r="AJ438" s="11">
        <f t="shared" si="27"/>
        <v>0</v>
      </c>
      <c r="AK438" s="11">
        <f t="shared" si="27"/>
        <v>0</v>
      </c>
      <c r="AL438" s="8"/>
      <c r="AM438" s="10">
        <f t="shared" si="25"/>
        <v>0</v>
      </c>
      <c r="AN438" s="8"/>
      <c r="AO438" s="11">
        <f t="shared" si="26"/>
        <v>0</v>
      </c>
    </row>
    <row r="439" spans="13:46" x14ac:dyDescent="0.25">
      <c r="M439" s="7"/>
      <c r="N439" s="7"/>
      <c r="O439" s="8"/>
      <c r="P439" s="7"/>
      <c r="Q439" s="8"/>
      <c r="R439" s="7"/>
      <c r="S439" s="8"/>
      <c r="T439" s="8"/>
      <c r="U439" s="8"/>
      <c r="V439" s="8"/>
      <c r="W439" s="8"/>
      <c r="X439" s="8"/>
      <c r="Y439" s="8"/>
      <c r="Z439" s="8"/>
      <c r="AC439" s="9">
        <f>IF(TRIM($B130)&lt;&gt;"",F130,0)</f>
        <v>0</v>
      </c>
      <c r="AD439" s="10"/>
      <c r="AE439" s="9">
        <f>IF(TRIM($B130)&lt;&gt;"",G130,0)</f>
        <v>0</v>
      </c>
      <c r="AF439" s="10"/>
      <c r="AG439" s="9">
        <f>IF(TRIM($B130)&lt;&gt;"",H130,0)</f>
        <v>0</v>
      </c>
      <c r="AH439" s="8"/>
      <c r="AI439" s="11">
        <f t="shared" si="27"/>
        <v>0</v>
      </c>
      <c r="AJ439" s="11">
        <f t="shared" si="27"/>
        <v>0</v>
      </c>
      <c r="AK439" s="11">
        <f t="shared" si="27"/>
        <v>0</v>
      </c>
      <c r="AL439" s="8"/>
      <c r="AM439" s="10">
        <f t="shared" si="25"/>
        <v>0</v>
      </c>
      <c r="AN439" s="8"/>
      <c r="AO439" s="11">
        <f t="shared" si="26"/>
        <v>0</v>
      </c>
    </row>
    <row r="440" spans="13:46" x14ac:dyDescent="0.25">
      <c r="M440" s="7"/>
      <c r="N440" s="7"/>
      <c r="O440" s="8"/>
      <c r="P440" s="7"/>
      <c r="Q440" s="8"/>
      <c r="R440" s="7"/>
      <c r="S440" s="8"/>
      <c r="T440" s="8"/>
      <c r="U440" s="8"/>
      <c r="V440" s="8"/>
      <c r="W440" s="8"/>
      <c r="X440" s="8"/>
      <c r="Y440" s="8"/>
      <c r="Z440" s="8"/>
      <c r="AC440" s="9">
        <f>IF(TRIM($B131)&lt;&gt;"",F131,0)</f>
        <v>0</v>
      </c>
      <c r="AD440" s="10"/>
      <c r="AE440" s="9">
        <f>IF(TRIM($B131)&lt;&gt;"",G131,0)</f>
        <v>0</v>
      </c>
      <c r="AF440" s="10"/>
      <c r="AG440" s="9">
        <f>IF(TRIM($B131)&lt;&gt;"",H131,0)</f>
        <v>0</v>
      </c>
      <c r="AH440" s="8"/>
      <c r="AI440" s="11">
        <f t="shared" si="27"/>
        <v>0</v>
      </c>
      <c r="AJ440" s="11">
        <f t="shared" si="27"/>
        <v>0</v>
      </c>
      <c r="AK440" s="11">
        <f t="shared" si="27"/>
        <v>0</v>
      </c>
      <c r="AL440" s="8"/>
      <c r="AM440" s="10">
        <f t="shared" si="25"/>
        <v>0</v>
      </c>
      <c r="AN440" s="8"/>
      <c r="AO440" s="11">
        <f t="shared" si="26"/>
        <v>0</v>
      </c>
    </row>
    <row r="441" spans="13:46" ht="24.75" x14ac:dyDescent="0.25">
      <c r="M441" s="5" t="s">
        <v>14</v>
      </c>
      <c r="N441" s="6">
        <f>F132</f>
        <v>0</v>
      </c>
      <c r="O441" s="5" t="s">
        <v>12</v>
      </c>
      <c r="P441" s="6">
        <f>G132</f>
        <v>0</v>
      </c>
      <c r="Q441" s="5" t="s">
        <v>13</v>
      </c>
      <c r="R441" s="6">
        <f>N441+P441</f>
        <v>0</v>
      </c>
      <c r="S441" s="5" t="s">
        <v>15</v>
      </c>
      <c r="T441" s="6">
        <f>H132</f>
        <v>0</v>
      </c>
      <c r="U441" s="5" t="s">
        <v>16</v>
      </c>
      <c r="V441" s="14">
        <f>R441+T441</f>
        <v>0</v>
      </c>
      <c r="W441" s="5" t="s">
        <v>5</v>
      </c>
      <c r="X441" s="13" t="e">
        <f>SUM(AM436:AM440)</f>
        <v>#REF!</v>
      </c>
      <c r="Y441" s="5" t="s">
        <v>6</v>
      </c>
      <c r="Z441" s="12">
        <f>SUM(AI436:AK440)</f>
        <v>0</v>
      </c>
    </row>
    <row r="449" spans="13:46" x14ac:dyDescent="0.25">
      <c r="M449" s="4" t="s">
        <v>27</v>
      </c>
      <c r="N449" s="4"/>
      <c r="O449" s="4"/>
      <c r="P449" s="4"/>
      <c r="Q449" s="4"/>
      <c r="R449" s="4"/>
      <c r="S449" s="4"/>
      <c r="T449" s="4"/>
      <c r="U449" s="4"/>
      <c r="V449" s="4"/>
      <c r="W449" s="4"/>
      <c r="X449" s="4"/>
      <c r="Y449" s="4"/>
      <c r="Z449" s="4"/>
      <c r="AA449" s="1"/>
      <c r="AB449" s="1"/>
      <c r="AC449" s="1"/>
      <c r="AD449" s="1"/>
      <c r="AE449" s="1"/>
      <c r="AF449" s="1"/>
      <c r="AG449" s="1"/>
      <c r="AH449" s="1"/>
      <c r="AI449" s="1"/>
      <c r="AJ449" s="1"/>
      <c r="AK449" s="1"/>
      <c r="AL449" s="1"/>
      <c r="AM449" s="1"/>
      <c r="AN449" s="1"/>
      <c r="AO449" s="1"/>
      <c r="AP449" s="1"/>
      <c r="AQ449" s="1"/>
      <c r="AR449" s="1"/>
      <c r="AS449" s="1"/>
      <c r="AT449" s="1"/>
    </row>
    <row r="450" spans="13:46" x14ac:dyDescent="0.25">
      <c r="M450" s="7"/>
      <c r="N450" s="7"/>
      <c r="O450" s="8"/>
      <c r="P450" s="7"/>
      <c r="Q450" s="8"/>
      <c r="R450" s="7"/>
      <c r="S450" s="8"/>
      <c r="T450" s="8"/>
      <c r="U450" s="8"/>
      <c r="V450" s="8"/>
      <c r="W450" s="8"/>
      <c r="X450" s="8"/>
      <c r="Y450" s="8"/>
      <c r="Z450" s="8"/>
      <c r="AC450" s="9" t="e">
        <f>IF(TRIM(#REF!)&lt;&gt;"",#REF!,0)</f>
        <v>#REF!</v>
      </c>
      <c r="AD450" s="10"/>
      <c r="AE450" s="9" t="e">
        <f>IF(TRIM(#REF!)&lt;&gt;"",#REF!,0)</f>
        <v>#REF!</v>
      </c>
      <c r="AF450" s="10"/>
      <c r="AG450" s="9" t="e">
        <f>IF(TRIM(#REF!)&lt;&gt;"",#REF!,0)</f>
        <v>#REF!</v>
      </c>
      <c r="AH450" s="8"/>
      <c r="AI450" s="11">
        <f>IF(ISNUMBER(FIND("doc",LOWER(#REF!))),#REF!,0)</f>
        <v>0</v>
      </c>
      <c r="AJ450" s="11">
        <f>IF(ISNUMBER(FIND("doc",LOWER(#REF!))),#REF!,0)</f>
        <v>0</v>
      </c>
      <c r="AK450" s="11">
        <f>IF(ISNUMBER(FIND("doc",LOWER(#REF!))),#REF!,0)</f>
        <v>0</v>
      </c>
      <c r="AL450" s="8"/>
      <c r="AM450" s="10" t="e">
        <f>SUM(AC450:AG450)</f>
        <v>#REF!</v>
      </c>
      <c r="AN450" s="8"/>
      <c r="AO450" s="11">
        <f>AI450+AJ450+AK450</f>
        <v>0</v>
      </c>
    </row>
    <row r="451" spans="13:46" x14ac:dyDescent="0.25">
      <c r="M451" s="7"/>
      <c r="N451" s="7"/>
      <c r="O451" s="7"/>
      <c r="P451" s="7"/>
      <c r="Q451" s="8"/>
      <c r="R451" s="7"/>
      <c r="S451" s="8"/>
      <c r="T451" s="8"/>
      <c r="U451" s="8"/>
      <c r="V451" s="8"/>
      <c r="W451" s="8"/>
      <c r="X451" s="8"/>
      <c r="Y451" s="8"/>
      <c r="Z451" s="8"/>
      <c r="AC451" s="9">
        <f>IF(TRIM($B141)&lt;&gt;"",F141,0)</f>
        <v>0</v>
      </c>
      <c r="AD451" s="9"/>
      <c r="AE451" s="9">
        <f>IF(TRIM($B141)&lt;&gt;"",G141,0)</f>
        <v>0</v>
      </c>
      <c r="AF451" s="10"/>
      <c r="AG451" s="9">
        <f>IF(TRIM($B141)&lt;&gt;"",H141,0)</f>
        <v>0</v>
      </c>
      <c r="AH451" s="8"/>
      <c r="AI451" s="11">
        <f>IF(ISNUMBER(FIND("doc",LOWER(#REF!))),F141,0)</f>
        <v>0</v>
      </c>
      <c r="AJ451" s="11">
        <f>IF(ISNUMBER(FIND("doc",LOWER(#REF!))),G141,0)</f>
        <v>0</v>
      </c>
      <c r="AK451" s="11">
        <f>IF(ISNUMBER(FIND("doc",LOWER(#REF!))),H141,0)</f>
        <v>0</v>
      </c>
      <c r="AL451" s="8"/>
      <c r="AM451" s="10">
        <f t="shared" ref="AM451:AM454" si="28">SUM(AC451:AG451)</f>
        <v>0</v>
      </c>
      <c r="AN451" s="8"/>
      <c r="AO451" s="11">
        <f t="shared" ref="AO451:AO454" si="29">AI451+AJ451+AK451</f>
        <v>0</v>
      </c>
    </row>
    <row r="452" spans="13:46" x14ac:dyDescent="0.25">
      <c r="M452" s="7"/>
      <c r="N452" s="7"/>
      <c r="O452" s="8"/>
      <c r="P452" s="7"/>
      <c r="Q452" s="8"/>
      <c r="R452" s="7"/>
      <c r="S452" s="8"/>
      <c r="T452" s="8"/>
      <c r="U452" s="8"/>
      <c r="V452" s="8"/>
      <c r="W452" s="8"/>
      <c r="X452" s="8"/>
      <c r="Y452" s="8"/>
      <c r="Z452" s="8"/>
      <c r="AC452" s="9">
        <f>IF(TRIM($B143)&lt;&gt;"",F143,0)</f>
        <v>0</v>
      </c>
      <c r="AD452" s="10"/>
      <c r="AE452" s="9">
        <f>IF(TRIM($B143)&lt;&gt;"",G143,0)</f>
        <v>0</v>
      </c>
      <c r="AF452" s="10"/>
      <c r="AG452" s="9">
        <f>IF(TRIM($B143)&lt;&gt;"",H143,0)</f>
        <v>0</v>
      </c>
      <c r="AH452" s="8"/>
      <c r="AI452" s="11">
        <f>IF(ISNUMBER(FIND("doc",LOWER($E141))),F143,0)</f>
        <v>0</v>
      </c>
      <c r="AJ452" s="11">
        <f>IF(ISNUMBER(FIND("doc",LOWER($E141))),G143,0)</f>
        <v>0</v>
      </c>
      <c r="AK452" s="11">
        <f>IF(ISNUMBER(FIND("doc",LOWER($E141))),H143,0)</f>
        <v>0</v>
      </c>
      <c r="AL452" s="8"/>
      <c r="AM452" s="10">
        <f t="shared" si="28"/>
        <v>0</v>
      </c>
      <c r="AN452" s="8"/>
      <c r="AO452" s="11">
        <f t="shared" si="29"/>
        <v>0</v>
      </c>
    </row>
    <row r="453" spans="13:46" x14ac:dyDescent="0.25">
      <c r="M453" s="7"/>
      <c r="N453" s="7"/>
      <c r="O453" s="8"/>
      <c r="P453" s="7"/>
      <c r="Q453" s="8"/>
      <c r="R453" s="7"/>
      <c r="S453" s="8"/>
      <c r="T453" s="8"/>
      <c r="U453" s="8"/>
      <c r="V453" s="8"/>
      <c r="W453" s="8"/>
      <c r="X453" s="8"/>
      <c r="Y453" s="8"/>
      <c r="Z453" s="8"/>
      <c r="AC453" s="9">
        <f>IF(TRIM($B144)&lt;&gt;"",F144,0)</f>
        <v>0</v>
      </c>
      <c r="AD453" s="10"/>
      <c r="AE453" s="9">
        <f>IF(TRIM($B144)&lt;&gt;"",G144,0)</f>
        <v>0</v>
      </c>
      <c r="AF453" s="10"/>
      <c r="AG453" s="9">
        <f>IF(TRIM($B144)&lt;&gt;"",H144,0)</f>
        <v>0</v>
      </c>
      <c r="AH453" s="8"/>
      <c r="AI453" s="11">
        <f t="shared" ref="AI453:AK454" si="30">IF(ISNUMBER(FIND("doc",LOWER($E144))),F144,0)</f>
        <v>0</v>
      </c>
      <c r="AJ453" s="11">
        <f t="shared" si="30"/>
        <v>0</v>
      </c>
      <c r="AK453" s="11">
        <f t="shared" si="30"/>
        <v>0</v>
      </c>
      <c r="AL453" s="8"/>
      <c r="AM453" s="10">
        <f t="shared" si="28"/>
        <v>0</v>
      </c>
      <c r="AN453" s="8"/>
      <c r="AO453" s="11">
        <f t="shared" si="29"/>
        <v>0</v>
      </c>
    </row>
    <row r="454" spans="13:46" x14ac:dyDescent="0.25">
      <c r="M454" s="7"/>
      <c r="N454" s="7"/>
      <c r="O454" s="8"/>
      <c r="P454" s="7"/>
      <c r="Q454" s="8"/>
      <c r="R454" s="7"/>
      <c r="S454" s="8"/>
      <c r="T454" s="8"/>
      <c r="U454" s="8"/>
      <c r="V454" s="8"/>
      <c r="W454" s="8"/>
      <c r="X454" s="8"/>
      <c r="Y454" s="8"/>
      <c r="Z454" s="8"/>
      <c r="AC454" s="9">
        <f>IF(TRIM($B145)&lt;&gt;"",F145,0)</f>
        <v>0</v>
      </c>
      <c r="AD454" s="10"/>
      <c r="AE454" s="9">
        <f>IF(TRIM($B145)&lt;&gt;"",G145,0)</f>
        <v>0</v>
      </c>
      <c r="AF454" s="10"/>
      <c r="AG454" s="9">
        <f>IF(TRIM($B145)&lt;&gt;"",H145,0)</f>
        <v>0</v>
      </c>
      <c r="AH454" s="8"/>
      <c r="AI454" s="11">
        <f t="shared" si="30"/>
        <v>0</v>
      </c>
      <c r="AJ454" s="11">
        <f t="shared" si="30"/>
        <v>0</v>
      </c>
      <c r="AK454" s="11">
        <f t="shared" si="30"/>
        <v>0</v>
      </c>
      <c r="AL454" s="8"/>
      <c r="AM454" s="10">
        <f t="shared" si="28"/>
        <v>0</v>
      </c>
      <c r="AN454" s="8"/>
      <c r="AO454" s="11">
        <f t="shared" si="29"/>
        <v>0</v>
      </c>
    </row>
    <row r="455" spans="13:46" ht="24.75" x14ac:dyDescent="0.25">
      <c r="M455" s="5" t="s">
        <v>14</v>
      </c>
      <c r="N455" s="6">
        <f>F146</f>
        <v>0</v>
      </c>
      <c r="O455" s="5" t="s">
        <v>12</v>
      </c>
      <c r="P455" s="6">
        <f>G146</f>
        <v>0</v>
      </c>
      <c r="Q455" s="5" t="s">
        <v>13</v>
      </c>
      <c r="R455" s="6">
        <f>N455+P455</f>
        <v>0</v>
      </c>
      <c r="S455" s="5" t="s">
        <v>15</v>
      </c>
      <c r="T455" s="6">
        <f>H146</f>
        <v>0</v>
      </c>
      <c r="U455" s="5" t="s">
        <v>16</v>
      </c>
      <c r="V455" s="14">
        <f>R455+T455</f>
        <v>0</v>
      </c>
      <c r="W455" s="5" t="s">
        <v>5</v>
      </c>
      <c r="X455" s="13" t="e">
        <f>SUM(AM450:AM454)</f>
        <v>#REF!</v>
      </c>
      <c r="Y455" s="5" t="s">
        <v>6</v>
      </c>
      <c r="Z455" s="12">
        <f>SUM(AI450:AK454)</f>
        <v>0</v>
      </c>
    </row>
  </sheetData>
  <sheetProtection algorithmName="SHA-512" hashValue="vU1bqhC2KuiegIOSd542uZAyj7MhnFDOyMLHHOptzun0T8FCjgjaP18MQGHZChWe7jgpv7bmsuMaxRsYbsNvdA==" saltValue="UoMEG6C7JosKneke3kCBHQ==" spinCount="100000" sheet="1" insertRows="0"/>
  <mergeCells count="62">
    <mergeCell ref="B8:J8"/>
    <mergeCell ref="B22:J22"/>
    <mergeCell ref="B36:J36"/>
    <mergeCell ref="B50:J50"/>
    <mergeCell ref="B40:E40"/>
    <mergeCell ref="I13:J13"/>
    <mergeCell ref="I27:J27"/>
    <mergeCell ref="I41:J41"/>
    <mergeCell ref="B26:E26"/>
    <mergeCell ref="C41:H41"/>
    <mergeCell ref="B138:E138"/>
    <mergeCell ref="C137:D137"/>
    <mergeCell ref="B134:J134"/>
    <mergeCell ref="A183:I183"/>
    <mergeCell ref="A176:C176"/>
    <mergeCell ref="A165:I165"/>
    <mergeCell ref="H178:I178"/>
    <mergeCell ref="A159:B159"/>
    <mergeCell ref="A157:B157"/>
    <mergeCell ref="B54:E54"/>
    <mergeCell ref="C81:D81"/>
    <mergeCell ref="C83:H83"/>
    <mergeCell ref="I55:J55"/>
    <mergeCell ref="C53:D53"/>
    <mergeCell ref="C55:H55"/>
    <mergeCell ref="C67:D67"/>
    <mergeCell ref="B64:J64"/>
    <mergeCell ref="B78:J78"/>
    <mergeCell ref="C69:H69"/>
    <mergeCell ref="B68:E68"/>
    <mergeCell ref="A186:I186"/>
    <mergeCell ref="B82:E82"/>
    <mergeCell ref="I97:J97"/>
    <mergeCell ref="B92:J92"/>
    <mergeCell ref="B106:J106"/>
    <mergeCell ref="B120:J120"/>
    <mergeCell ref="C95:D95"/>
    <mergeCell ref="C97:H97"/>
    <mergeCell ref="C109:D109"/>
    <mergeCell ref="B96:E96"/>
    <mergeCell ref="C139:H139"/>
    <mergeCell ref="C111:H111"/>
    <mergeCell ref="C123:D123"/>
    <mergeCell ref="C125:H125"/>
    <mergeCell ref="B110:E110"/>
    <mergeCell ref="B124:E124"/>
    <mergeCell ref="A1:J1"/>
    <mergeCell ref="A185:I185"/>
    <mergeCell ref="I111:J111"/>
    <mergeCell ref="I125:J125"/>
    <mergeCell ref="I139:J139"/>
    <mergeCell ref="I69:J69"/>
    <mergeCell ref="I83:J83"/>
    <mergeCell ref="B12:C12"/>
    <mergeCell ref="C11:D11"/>
    <mergeCell ref="C13:H13"/>
    <mergeCell ref="C25:D25"/>
    <mergeCell ref="C27:H27"/>
    <mergeCell ref="C39:D39"/>
    <mergeCell ref="B4:J4"/>
    <mergeCell ref="A181:I181"/>
    <mergeCell ref="A182:I182"/>
  </mergeCells>
  <dataValidations count="5">
    <dataValidation type="list" allowBlank="1" showInputMessage="1" showErrorMessage="1" sqref="B111 B13 B97 B83 B69 B55 B41 B125 B27 B139" xr:uid="{4002FCCC-6636-4F0C-BA83-7125F13524F9}">
      <formula1>$M$311:$O$311</formula1>
    </dataValidation>
    <dataValidation type="list" allowBlank="1" showInputMessage="1" showErrorMessage="1" sqref="B108 B94 B80 B66 B52 B38 B10 B122 B24 B136" xr:uid="{FDF5A541-5C76-4203-82FD-3C902451DF1B}">
      <formula1>$M$313:$U$313</formula1>
    </dataValidation>
    <dataValidation type="list" allowBlank="1" showInputMessage="1" showErrorMessage="1" sqref="E113:E117 E57:E61 E15:E19 E29:E33 E43:E47 E71:E75 E85:E89 E99:E103 E127:E131 E141:E145" xr:uid="{D39FC615-77CD-4A46-A8B2-FFEC52EC2060}">
      <formula1>$N$314:$P$314</formula1>
    </dataValidation>
    <dataValidation type="list" allowBlank="1" showInputMessage="1" showErrorMessage="1" sqref="B15:B19 B29:B33 B43:B47 B57:B61 B71:B75 B85:B89 B99:B103 B113:B117 B127:B131 B141:B145" xr:uid="{382489A5-7D77-4191-A65E-F8F825BF0B8F}">
      <formula1>$S$311:$AB$311</formula1>
    </dataValidation>
    <dataValidation type="list" allowBlank="1" showInputMessage="1" showErrorMessage="1" sqref="D9 D23 D37 D51 D65 D79 D93 D107 D121 D135" xr:uid="{310C374D-2B27-458E-BE58-9940D9DA0434}">
      <formula1>$K$399:$K$401</formula1>
    </dataValidation>
  </dataValidations>
  <pageMargins left="0.70866141732283472" right="0.70866141732283472" top="0.74803149606299213" bottom="0.74803149606299213" header="0.31496062992125984" footer="0.31496062992125984"/>
  <pageSetup paperSize="9" scale="84" fitToHeight="1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1C804287F6ED4999973793D4BE5D6A" ma:contentTypeVersion="0" ma:contentTypeDescription="Crea un document nou" ma:contentTypeScope="" ma:versionID="d7ae9b25f6fcea1950158c10c5205ba6">
  <xsd:schema xmlns:xsd="http://www.w3.org/2001/XMLSchema" xmlns:xs="http://www.w3.org/2001/XMLSchema" xmlns:p="http://schemas.microsoft.com/office/2006/metadata/properties" targetNamespace="http://schemas.microsoft.com/office/2006/metadata/properties" ma:root="true" ma:fieldsID="d5ded435ed922d5b7908982568d915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31260C-4DEE-4572-927D-EE78F713278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243D1E-AFE9-4753-B87B-FEB4EA941E65}">
  <ds:schemaRefs>
    <ds:schemaRef ds:uri="http://schemas.microsoft.com/sharepoint/v3/contenttype/forms"/>
  </ds:schemaRefs>
</ds:datastoreItem>
</file>

<file path=customXml/itemProps3.xml><?xml version="1.0" encoding="utf-8"?>
<ds:datastoreItem xmlns:ds="http://schemas.openxmlformats.org/officeDocument/2006/customXml" ds:itemID="{7FA89E1A-0AE5-447E-8361-BFC3C7042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3</vt:i4>
      </vt:variant>
      <vt:variant>
        <vt:lpstr>Intervals amb nom</vt:lpstr>
      </vt:variant>
      <vt:variant>
        <vt:i4>3</vt:i4>
      </vt:variant>
    </vt:vector>
  </HeadingPairs>
  <TitlesOfParts>
    <vt:vector size="6" baseType="lpstr">
      <vt:lpstr>Dades Estudi</vt:lpstr>
      <vt:lpstr>Estudis continguts</vt:lpstr>
      <vt:lpstr>Professorat</vt:lpstr>
      <vt:lpstr>'Dades Estudi'!Àrea_d'impressió</vt:lpstr>
      <vt:lpstr>'Estudis continguts'!Àrea_d'impressió</vt:lpstr>
      <vt:lpstr>Professorat!Àrea_d'impressió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ANGUERA</dc:creator>
  <cp:lastModifiedBy>Elisabeth Pulido Vico</cp:lastModifiedBy>
  <cp:lastPrinted>2024-03-02T21:38:46Z</cp:lastPrinted>
  <dcterms:created xsi:type="dcterms:W3CDTF">2015-06-05T18:19:34Z</dcterms:created>
  <dcterms:modified xsi:type="dcterms:W3CDTF">2024-03-19T08:25:38Z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0x0101000E1C804287F6ED4999973793D4BE5D6A</vt:lpwstr>
  </property>
</Properties>
</file>