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uab-my.sharepoint.com/personal/2122948_uab_cat/Documents/Escritorio/Doc Propostes/"/>
    </mc:Choice>
  </mc:AlternateContent>
  <xr:revisionPtr revIDLastSave="0" documentId="8_{7B82E301-D3E1-41FA-AD91-5E22ED700504}" xr6:coauthVersionLast="47" xr6:coauthVersionMax="47" xr10:uidLastSave="{00000000-0000-0000-0000-000000000000}"/>
  <bookViews>
    <workbookView xWindow="28680" yWindow="-240" windowWidth="29040" windowHeight="15720" xr2:uid="{00000000-000D-0000-FFFF-FFFF00000000}"/>
  </bookViews>
  <sheets>
    <sheet name="Dades Estudi" sheetId="2" r:id="rId1"/>
    <sheet name="Estudis continguts" sheetId="3" r:id="rId2"/>
    <sheet name="Professorat" sheetId="1" r:id="rId3"/>
  </sheets>
  <definedNames>
    <definedName name="_xlnm.Print_Area" localSheetId="0">'Dades Estudi'!$A$1:$K$49</definedName>
    <definedName name="_xlnm.Print_Area" localSheetId="1">'Estudis continguts'!$A$1:$I$40</definedName>
    <definedName name="_xlnm.Print_Area" localSheetId="2">Professorat!$A$1:$J$186</definedName>
    <definedName name="Cur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 i="2" l="1"/>
  <c r="B34" i="2"/>
  <c r="B33" i="2"/>
  <c r="B4" i="1"/>
  <c r="B5" i="1"/>
  <c r="B21" i="1"/>
  <c r="B35" i="1"/>
  <c r="B49" i="1"/>
  <c r="B63" i="1"/>
  <c r="B77" i="1"/>
  <c r="B91" i="1"/>
  <c r="B105" i="1"/>
  <c r="B119" i="1"/>
  <c r="B133" i="1"/>
  <c r="B147" i="1"/>
  <c r="B6" i="1"/>
  <c r="C35" i="1"/>
  <c r="D35" i="1"/>
  <c r="E35" i="1"/>
  <c r="E21" i="1"/>
  <c r="D21" i="1"/>
  <c r="C21" i="1"/>
  <c r="E28" i="2"/>
  <c r="H21" i="1"/>
  <c r="G21" i="1"/>
  <c r="F21" i="1"/>
  <c r="H20" i="1"/>
  <c r="T329" i="1" s="1"/>
  <c r="G20" i="1"/>
  <c r="P329" i="1" s="1"/>
  <c r="F20" i="1"/>
  <c r="N329" i="1" s="1"/>
  <c r="H35" i="1"/>
  <c r="G35" i="1"/>
  <c r="F35" i="1"/>
  <c r="H34" i="1"/>
  <c r="T343" i="1" s="1"/>
  <c r="G34" i="1"/>
  <c r="P343" i="1" s="1"/>
  <c r="F34" i="1"/>
  <c r="H49" i="1"/>
  <c r="G49" i="1"/>
  <c r="F49" i="1"/>
  <c r="E49" i="1"/>
  <c r="D49" i="1"/>
  <c r="C49" i="1"/>
  <c r="H48" i="1"/>
  <c r="T357" i="1" s="1"/>
  <c r="G48" i="1"/>
  <c r="P357" i="1" s="1"/>
  <c r="F48" i="1"/>
  <c r="H63" i="1"/>
  <c r="G63" i="1"/>
  <c r="F63" i="1"/>
  <c r="E63" i="1"/>
  <c r="D63" i="1"/>
  <c r="C63" i="1"/>
  <c r="H62" i="1"/>
  <c r="G62" i="1"/>
  <c r="P371" i="1" s="1"/>
  <c r="F62" i="1"/>
  <c r="H77" i="1"/>
  <c r="G77" i="1"/>
  <c r="F77" i="1"/>
  <c r="E77" i="1"/>
  <c r="D77" i="1"/>
  <c r="C77" i="1"/>
  <c r="H76" i="1"/>
  <c r="T385" i="1" s="1"/>
  <c r="G76" i="1"/>
  <c r="P385" i="1" s="1"/>
  <c r="F76" i="1"/>
  <c r="H91" i="1"/>
  <c r="G91" i="1"/>
  <c r="F91" i="1"/>
  <c r="E91" i="1"/>
  <c r="D91" i="1"/>
  <c r="C91" i="1"/>
  <c r="H90" i="1"/>
  <c r="T399" i="1" s="1"/>
  <c r="G90" i="1"/>
  <c r="P399" i="1" s="1"/>
  <c r="F90" i="1"/>
  <c r="N399" i="1" s="1"/>
  <c r="H105" i="1"/>
  <c r="G105" i="1"/>
  <c r="F105" i="1"/>
  <c r="E105" i="1"/>
  <c r="D105" i="1"/>
  <c r="C105" i="1"/>
  <c r="H104" i="1"/>
  <c r="T413" i="1" s="1"/>
  <c r="G104" i="1"/>
  <c r="P413" i="1" s="1"/>
  <c r="F104" i="1"/>
  <c r="H119" i="1"/>
  <c r="G119" i="1"/>
  <c r="F119" i="1"/>
  <c r="E119" i="1"/>
  <c r="D119" i="1"/>
  <c r="C119" i="1"/>
  <c r="H118" i="1"/>
  <c r="G118" i="1"/>
  <c r="P427" i="1" s="1"/>
  <c r="F118" i="1"/>
  <c r="H133" i="1"/>
  <c r="G133" i="1"/>
  <c r="F133" i="1"/>
  <c r="E133" i="1"/>
  <c r="D133" i="1"/>
  <c r="C133" i="1"/>
  <c r="H132" i="1"/>
  <c r="T441" i="1" s="1"/>
  <c r="G132" i="1"/>
  <c r="P441" i="1" s="1"/>
  <c r="F132" i="1"/>
  <c r="H147" i="1"/>
  <c r="G147" i="1"/>
  <c r="F147" i="1"/>
  <c r="H146" i="1"/>
  <c r="T455" i="1" s="1"/>
  <c r="G146" i="1"/>
  <c r="F146" i="1"/>
  <c r="N455" i="1" s="1"/>
  <c r="E147" i="1"/>
  <c r="D147" i="1"/>
  <c r="C147" i="1"/>
  <c r="AJ324" i="1"/>
  <c r="AG327" i="1"/>
  <c r="AG328" i="1"/>
  <c r="AE327" i="1"/>
  <c r="AE328" i="1"/>
  <c r="AC327" i="1"/>
  <c r="AC328" i="1"/>
  <c r="AK328" i="1"/>
  <c r="AJ328" i="1"/>
  <c r="AI328" i="1"/>
  <c r="AK327" i="1"/>
  <c r="AJ327" i="1"/>
  <c r="AI327" i="1"/>
  <c r="AK326" i="1"/>
  <c r="AJ326" i="1"/>
  <c r="AI326" i="1"/>
  <c r="AK325" i="1"/>
  <c r="AJ325" i="1"/>
  <c r="AI325" i="1"/>
  <c r="AG326" i="1"/>
  <c r="AE326" i="1"/>
  <c r="AC326" i="1"/>
  <c r="AG325" i="1"/>
  <c r="AE325" i="1"/>
  <c r="AC325" i="1"/>
  <c r="AK324" i="1"/>
  <c r="AI324" i="1"/>
  <c r="AG324" i="1"/>
  <c r="AE324" i="1"/>
  <c r="AC324" i="1"/>
  <c r="AK342" i="1"/>
  <c r="AJ342" i="1"/>
  <c r="AI342" i="1"/>
  <c r="AG342" i="1"/>
  <c r="AE342" i="1"/>
  <c r="AC342" i="1"/>
  <c r="AK341" i="1"/>
  <c r="AJ341" i="1"/>
  <c r="AI341" i="1"/>
  <c r="AG341" i="1"/>
  <c r="AE341" i="1"/>
  <c r="AC341" i="1"/>
  <c r="AK340" i="1"/>
  <c r="AJ340" i="1"/>
  <c r="AI340" i="1"/>
  <c r="AG340" i="1"/>
  <c r="AE340" i="1"/>
  <c r="AC340" i="1"/>
  <c r="AK339" i="1"/>
  <c r="AJ339" i="1"/>
  <c r="AI339" i="1"/>
  <c r="AG339" i="1"/>
  <c r="AE339" i="1"/>
  <c r="AC339" i="1"/>
  <c r="AK338" i="1"/>
  <c r="AJ338" i="1"/>
  <c r="AI338" i="1"/>
  <c r="AG338" i="1"/>
  <c r="AE338" i="1"/>
  <c r="AC338" i="1"/>
  <c r="AK356" i="1"/>
  <c r="AJ356" i="1"/>
  <c r="AI356" i="1"/>
  <c r="AG356" i="1"/>
  <c r="AE356" i="1"/>
  <c r="AC356" i="1"/>
  <c r="AK355" i="1"/>
  <c r="AJ355" i="1"/>
  <c r="AI355" i="1"/>
  <c r="AG355" i="1"/>
  <c r="AE355" i="1"/>
  <c r="AC355" i="1"/>
  <c r="AK354" i="1"/>
  <c r="AJ354" i="1"/>
  <c r="AI354" i="1"/>
  <c r="AG354" i="1"/>
  <c r="AE354" i="1"/>
  <c r="AC354" i="1"/>
  <c r="AK353" i="1"/>
  <c r="AJ353" i="1"/>
  <c r="AI353" i="1"/>
  <c r="AG353" i="1"/>
  <c r="AE353" i="1"/>
  <c r="AC353" i="1"/>
  <c r="AK352" i="1"/>
  <c r="AJ352" i="1"/>
  <c r="AI352" i="1"/>
  <c r="AG352" i="1"/>
  <c r="AE352" i="1"/>
  <c r="AC352" i="1"/>
  <c r="AK370" i="1"/>
  <c r="AJ370" i="1"/>
  <c r="AI370" i="1"/>
  <c r="AG370" i="1"/>
  <c r="AE370" i="1"/>
  <c r="AC370" i="1"/>
  <c r="AK369" i="1"/>
  <c r="AJ369" i="1"/>
  <c r="AI369" i="1"/>
  <c r="AG369" i="1"/>
  <c r="AE369" i="1"/>
  <c r="AC369" i="1"/>
  <c r="AK368" i="1"/>
  <c r="AJ368" i="1"/>
  <c r="AI368" i="1"/>
  <c r="AG368" i="1"/>
  <c r="AE368" i="1"/>
  <c r="AC368" i="1"/>
  <c r="AK367" i="1"/>
  <c r="AJ367" i="1"/>
  <c r="AI367" i="1"/>
  <c r="AG367" i="1"/>
  <c r="AE367" i="1"/>
  <c r="AC367" i="1"/>
  <c r="AK366" i="1"/>
  <c r="AJ366" i="1"/>
  <c r="AI366" i="1"/>
  <c r="AG366" i="1"/>
  <c r="AE366" i="1"/>
  <c r="AC366" i="1"/>
  <c r="AK384" i="1"/>
  <c r="AJ384" i="1"/>
  <c r="AI384" i="1"/>
  <c r="AG384" i="1"/>
  <c r="AE384" i="1"/>
  <c r="AC384" i="1"/>
  <c r="AK383" i="1"/>
  <c r="AJ383" i="1"/>
  <c r="AI383" i="1"/>
  <c r="AG383" i="1"/>
  <c r="AE383" i="1"/>
  <c r="AC383" i="1"/>
  <c r="AK382" i="1"/>
  <c r="AJ382" i="1"/>
  <c r="AI382" i="1"/>
  <c r="AG382" i="1"/>
  <c r="AE382" i="1"/>
  <c r="AC382" i="1"/>
  <c r="AK381" i="1"/>
  <c r="AJ381" i="1"/>
  <c r="AI381" i="1"/>
  <c r="AG381" i="1"/>
  <c r="AE381" i="1"/>
  <c r="AC381" i="1"/>
  <c r="AK380" i="1"/>
  <c r="AJ380" i="1"/>
  <c r="AI380" i="1"/>
  <c r="AG380" i="1"/>
  <c r="AE380" i="1"/>
  <c r="AC380" i="1"/>
  <c r="AK398" i="1"/>
  <c r="AJ398" i="1"/>
  <c r="AI398" i="1"/>
  <c r="AG398" i="1"/>
  <c r="AE398" i="1"/>
  <c r="AC398" i="1"/>
  <c r="AK397" i="1"/>
  <c r="AJ397" i="1"/>
  <c r="AI397" i="1"/>
  <c r="AG397" i="1"/>
  <c r="AE397" i="1"/>
  <c r="AC397" i="1"/>
  <c r="AK396" i="1"/>
  <c r="AJ396" i="1"/>
  <c r="AI396" i="1"/>
  <c r="AG396" i="1"/>
  <c r="AE396" i="1"/>
  <c r="AC396" i="1"/>
  <c r="AK395" i="1"/>
  <c r="AJ395" i="1"/>
  <c r="AI395" i="1"/>
  <c r="AG395" i="1"/>
  <c r="AE395" i="1"/>
  <c r="AC395" i="1"/>
  <c r="AK394" i="1"/>
  <c r="AJ394" i="1"/>
  <c r="AI394" i="1"/>
  <c r="AG394" i="1"/>
  <c r="AE394" i="1"/>
  <c r="AC394" i="1"/>
  <c r="AK412" i="1"/>
  <c r="AJ412" i="1"/>
  <c r="AI412" i="1"/>
  <c r="AG412" i="1"/>
  <c r="AE412" i="1"/>
  <c r="AC412" i="1"/>
  <c r="AK411" i="1"/>
  <c r="AJ411" i="1"/>
  <c r="AI411" i="1"/>
  <c r="AG411" i="1"/>
  <c r="AE411" i="1"/>
  <c r="AC411" i="1"/>
  <c r="AK410" i="1"/>
  <c r="AJ410" i="1"/>
  <c r="AI410" i="1"/>
  <c r="AG410" i="1"/>
  <c r="AE410" i="1"/>
  <c r="AC410" i="1"/>
  <c r="AK409" i="1"/>
  <c r="AJ409" i="1"/>
  <c r="AI409" i="1"/>
  <c r="AG409" i="1"/>
  <c r="AE409" i="1"/>
  <c r="AC409" i="1"/>
  <c r="AK408" i="1"/>
  <c r="AJ408" i="1"/>
  <c r="AI408" i="1"/>
  <c r="AG408" i="1"/>
  <c r="AE408" i="1"/>
  <c r="AC408" i="1"/>
  <c r="AK426" i="1"/>
  <c r="AJ426" i="1"/>
  <c r="AI426" i="1"/>
  <c r="AG426" i="1"/>
  <c r="AE426" i="1"/>
  <c r="AC426" i="1"/>
  <c r="AK425" i="1"/>
  <c r="AJ425" i="1"/>
  <c r="AI425" i="1"/>
  <c r="AG425" i="1"/>
  <c r="AE425" i="1"/>
  <c r="AC425" i="1"/>
  <c r="AK424" i="1"/>
  <c r="AJ424" i="1"/>
  <c r="AI424" i="1"/>
  <c r="AG424" i="1"/>
  <c r="AE424" i="1"/>
  <c r="AC424" i="1"/>
  <c r="AK423" i="1"/>
  <c r="AJ423" i="1"/>
  <c r="AI423" i="1"/>
  <c r="AG423" i="1"/>
  <c r="AE423" i="1"/>
  <c r="AC423" i="1"/>
  <c r="AK422" i="1"/>
  <c r="AJ422" i="1"/>
  <c r="AI422" i="1"/>
  <c r="AG422" i="1"/>
  <c r="AE422" i="1"/>
  <c r="AC422" i="1"/>
  <c r="AK440" i="1"/>
  <c r="AJ440" i="1"/>
  <c r="AI440" i="1"/>
  <c r="AG440" i="1"/>
  <c r="AE440" i="1"/>
  <c r="AC440" i="1"/>
  <c r="AK439" i="1"/>
  <c r="AJ439" i="1"/>
  <c r="AI439" i="1"/>
  <c r="AG439" i="1"/>
  <c r="AE439" i="1"/>
  <c r="AC439" i="1"/>
  <c r="AK438" i="1"/>
  <c r="AJ438" i="1"/>
  <c r="AI438" i="1"/>
  <c r="AG438" i="1"/>
  <c r="AE438" i="1"/>
  <c r="AC438" i="1"/>
  <c r="AK437" i="1"/>
  <c r="AJ437" i="1"/>
  <c r="AI437" i="1"/>
  <c r="AG437" i="1"/>
  <c r="AE437" i="1"/>
  <c r="AC437" i="1"/>
  <c r="AK436" i="1"/>
  <c r="AJ436" i="1"/>
  <c r="AI436" i="1"/>
  <c r="AG436" i="1"/>
  <c r="AE436" i="1"/>
  <c r="AC436" i="1"/>
  <c r="AI451" i="1"/>
  <c r="AJ451" i="1"/>
  <c r="AK451" i="1"/>
  <c r="AI452" i="1"/>
  <c r="AJ452" i="1"/>
  <c r="AK452" i="1"/>
  <c r="AI453" i="1"/>
  <c r="AJ453" i="1"/>
  <c r="AK453" i="1"/>
  <c r="AI454" i="1"/>
  <c r="AJ454" i="1"/>
  <c r="AK454" i="1"/>
  <c r="AK450" i="1"/>
  <c r="AJ450" i="1"/>
  <c r="AI450" i="1"/>
  <c r="AG454" i="1"/>
  <c r="AE454" i="1"/>
  <c r="AC454" i="1"/>
  <c r="AG453" i="1"/>
  <c r="AE453" i="1"/>
  <c r="AC453" i="1"/>
  <c r="AG452" i="1"/>
  <c r="AE452" i="1"/>
  <c r="AC452" i="1"/>
  <c r="AG451" i="1"/>
  <c r="AE451" i="1"/>
  <c r="AC451" i="1"/>
  <c r="AG450" i="1"/>
  <c r="AE450" i="1"/>
  <c r="AC450" i="1"/>
  <c r="C159" i="1" l="1"/>
  <c r="B62" i="1"/>
  <c r="B118" i="1"/>
  <c r="B34" i="1"/>
  <c r="B20" i="1"/>
  <c r="E90" i="1"/>
  <c r="B48" i="1"/>
  <c r="E34" i="1"/>
  <c r="E20" i="1"/>
  <c r="E118" i="1"/>
  <c r="B76" i="1"/>
  <c r="E62" i="1"/>
  <c r="E104" i="1"/>
  <c r="E76" i="1"/>
  <c r="B90" i="1"/>
  <c r="E48" i="1"/>
  <c r="B104" i="1"/>
  <c r="B132" i="1"/>
  <c r="E132" i="1"/>
  <c r="E146" i="1"/>
  <c r="B146" i="1"/>
  <c r="T427" i="1"/>
  <c r="T371" i="1"/>
  <c r="P455" i="1"/>
  <c r="C154" i="1" s="1"/>
  <c r="AO355" i="1"/>
  <c r="AO340" i="1"/>
  <c r="AM366" i="1"/>
  <c r="AO353" i="1"/>
  <c r="AM436" i="1"/>
  <c r="AM384" i="1"/>
  <c r="AM367" i="1"/>
  <c r="AM369" i="1"/>
  <c r="AM352" i="1"/>
  <c r="AM356" i="1"/>
  <c r="AM324" i="1"/>
  <c r="AM327" i="1"/>
  <c r="AM328" i="1"/>
  <c r="AO408" i="1"/>
  <c r="AO410" i="1"/>
  <c r="AO380" i="1"/>
  <c r="AO382" i="1"/>
  <c r="AO384" i="1"/>
  <c r="AO383" i="1"/>
  <c r="AO352" i="1"/>
  <c r="AO356" i="1"/>
  <c r="AO341" i="1"/>
  <c r="AO324" i="1"/>
  <c r="AO328" i="1"/>
  <c r="AM437" i="1"/>
  <c r="AM439" i="1"/>
  <c r="AM422" i="1"/>
  <c r="AM426" i="1"/>
  <c r="AM409" i="1"/>
  <c r="AM398" i="1"/>
  <c r="AM381" i="1"/>
  <c r="AM383" i="1"/>
  <c r="AO422" i="1"/>
  <c r="AO424" i="1"/>
  <c r="AO411" i="1"/>
  <c r="AO394" i="1"/>
  <c r="AO396" i="1"/>
  <c r="AM397" i="1"/>
  <c r="AO326" i="1"/>
  <c r="AO366" i="1"/>
  <c r="AM380" i="1"/>
  <c r="AO436" i="1"/>
  <c r="AO327" i="1"/>
  <c r="AM394" i="1"/>
  <c r="AM412" i="1"/>
  <c r="AO338" i="1"/>
  <c r="AO397" i="1"/>
  <c r="AM410" i="1"/>
  <c r="AM395" i="1"/>
  <c r="AO438" i="1"/>
  <c r="AO440" i="1"/>
  <c r="AO425" i="1"/>
  <c r="AO368" i="1"/>
  <c r="AO370" i="1"/>
  <c r="AM341" i="1"/>
  <c r="AO439" i="1"/>
  <c r="AO369" i="1"/>
  <c r="AM425" i="1"/>
  <c r="AM368" i="1"/>
  <c r="AM423" i="1"/>
  <c r="AM408" i="1"/>
  <c r="AM353" i="1"/>
  <c r="AM355" i="1"/>
  <c r="AM338" i="1"/>
  <c r="AM325" i="1"/>
  <c r="AM382" i="1"/>
  <c r="AO339" i="1"/>
  <c r="AO426" i="1"/>
  <c r="AM411" i="1"/>
  <c r="AO395" i="1"/>
  <c r="AO354" i="1"/>
  <c r="AM339" i="1"/>
  <c r="AO342" i="1"/>
  <c r="AM438" i="1"/>
  <c r="AM440" i="1"/>
  <c r="AO409" i="1"/>
  <c r="AM370" i="1"/>
  <c r="AO325" i="1"/>
  <c r="AO437" i="1"/>
  <c r="AM424" i="1"/>
  <c r="AO398" i="1"/>
  <c r="AO367" i="1"/>
  <c r="AM340" i="1"/>
  <c r="AM342" i="1"/>
  <c r="AM396" i="1"/>
  <c r="AM326" i="1"/>
  <c r="AO412" i="1"/>
  <c r="AO381" i="1"/>
  <c r="AO423" i="1"/>
  <c r="AM354" i="1"/>
  <c r="N371" i="1"/>
  <c r="R371" i="1" s="1"/>
  <c r="N343" i="1"/>
  <c r="R343" i="1" s="1"/>
  <c r="V343" i="1" s="1"/>
  <c r="N427" i="1"/>
  <c r="R427" i="1" s="1"/>
  <c r="N357" i="1"/>
  <c r="R357" i="1" s="1"/>
  <c r="V357" i="1" s="1"/>
  <c r="N441" i="1"/>
  <c r="R441" i="1" s="1"/>
  <c r="V441" i="1" s="1"/>
  <c r="N413" i="1"/>
  <c r="R413" i="1" s="1"/>
  <c r="V413" i="1" s="1"/>
  <c r="N385" i="1"/>
  <c r="R385" i="1" s="1"/>
  <c r="V385" i="1" s="1"/>
  <c r="Z385" i="1"/>
  <c r="AM451" i="1"/>
  <c r="AM453" i="1"/>
  <c r="AM450" i="1"/>
  <c r="AM454" i="1"/>
  <c r="AO453" i="1"/>
  <c r="Z371" i="1"/>
  <c r="AO452" i="1"/>
  <c r="Z357" i="1"/>
  <c r="Z343" i="1"/>
  <c r="R399" i="1"/>
  <c r="V399" i="1" s="1"/>
  <c r="Z441" i="1"/>
  <c r="Z427" i="1"/>
  <c r="Z413" i="1"/>
  <c r="AO451" i="1"/>
  <c r="AM452" i="1"/>
  <c r="AO450" i="1"/>
  <c r="Z399" i="1"/>
  <c r="Z329" i="1"/>
  <c r="R329" i="1"/>
  <c r="V329" i="1" s="1"/>
  <c r="C158" i="1" l="1"/>
  <c r="C155" i="1"/>
  <c r="V427" i="1"/>
  <c r="R455" i="1"/>
  <c r="V455" i="1" s="1"/>
  <c r="V371" i="1"/>
  <c r="C156" i="1"/>
  <c r="C153" i="1"/>
  <c r="AO454" i="1"/>
  <c r="Z455" i="1"/>
  <c r="X385" i="1"/>
  <c r="X413" i="1"/>
  <c r="X371" i="1"/>
  <c r="X455" i="1"/>
  <c r="X357" i="1"/>
  <c r="X343" i="1"/>
  <c r="X427" i="1"/>
  <c r="X399" i="1"/>
  <c r="X441" i="1"/>
  <c r="X329" i="1"/>
  <c r="C162" i="1" l="1"/>
  <c r="C160" i="1" s="1"/>
  <c r="C15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tc={BECC8D59-49BB-403E-8074-8A1D1633AB2A}</author>
    <author>tc={FB492942-FD81-4B1B-8AD7-CD48C483A7EB}</author>
    <author>tc={C44DFCBE-A300-49C8-85DD-EF38F7AF4E75}</author>
    <author>tc={83CDD19F-C970-42EE-ADEE-A48F29DF2BDE}</author>
    <author>tc={6904E6DB-0E28-4813-95A0-1802ED592903}</author>
    <author>tc={B6E7BD35-FB3B-4D5B-9053-58159370AC7E}</author>
    <author>tc={E78CE87D-E60E-4CC8-B848-2768C4185C2E}</author>
    <author>tc={7D996BE1-DDFC-4792-87B4-60384F9A77D4}</author>
    <author>tc={8C4555CC-5B3E-49F1-AB33-8EB1B0207D49}</author>
    <author>tc={C4F718DD-06F0-4BE8-8B86-294FD2766735}</author>
    <author>tc={19A19D5E-3D4B-49CA-A85D-9EAA0EA65CAE}</author>
    <author>tc={4C8DC4F6-F13E-4BDE-BDCB-02A23F742C11}</author>
    <author>tc={6773B765-670A-4985-99DE-F464FE4B5DE8}</author>
    <author>tc={FD4FB38A-EB25-4DAB-A5F6-5A561B4AAC21}</author>
    <author>tc={E7E78755-CAB6-41D1-AF6D-29C4D371877B}</author>
    <author>tc={3FC89AAD-2320-4F8D-A9DB-E64F777D1634}</author>
    <author>tc={21B2CC66-858D-4E8C-AF12-CA3CDB73EB34}</author>
    <author>tc={B7900C47-1C6F-4CEE-BCD8-9A3915CD8D5B}</author>
    <author>tc={3ABAF14C-5F63-48C2-BB65-5E381074016E}</author>
  </authors>
  <commentList>
    <comment ref="F1" authorId="0" shapeId="0" xr:uid="{BECC8D59-49BB-403E-8074-8A1D1633AB2A}">
      <text>
        <t>[Comentari en fils]
La vostra versió de l'Excel us permet llegir aquest comentari en fils. No obstant això, les edicions que s'hi apliquin se suprimiran si el fitxer s'obre en una versió més recent de l'Excel. Més informació: https://go.microsoft.com/fwlink/?linkid=870924.
Comentari:
    Aquest formulari té l'objectiu de facilitar la renovació de forma abreujada per una nova edició d'estudis propis a la UAB. Es demanen dades genèriques de l'estudi sense entrar contingut del pla d'estudis. Per modificar assignatures, continguts, metodologia, avaluació i altres punts relatius a l'estudi que no figurin en aquest formulari, caldrà fer-ho amb el formulari complet de la memòria acadèmica. En aquest cas, els temps de tramitació es poden allargar fins als 6 mesos, per la qual cosa us demanem que contacteu amb la Unitat Tècnica de Programació Acadèmica ep.propostes.formacio@uab.cat per valorar terminis en cada cas.</t>
      </text>
    </comment>
    <comment ref="A5" authorId="1" shapeId="0" xr:uid="{FB492942-FD81-4B1B-8AD7-CD48C483A7EB}">
      <text>
        <t>[Comentari en fils]
La vostra versió de l'Excel us permet llegir aquest comentari en fils. No obstant això, les edicions que s'hi apliquin se suprimiran si el fitxer s'obre en una versió més recent de l'Excel. Més informació: https://go.microsoft.com/fwlink/?linkid=870924.
Comentari:
    -Màster de Formació Permanent, 60, 90 o 120 ECTS
-Diploma d'Especializació, entre 30 i 59 ECTS
-Diploma d'Expert, entre 15 i 29 ECTS
-Cursos d'Especialització adreçats a persones titulades, fins a 14 ECTS
-Cursos d'Especialització adreçats a persones no titulades, fins a 30 ECTS</t>
      </text>
    </comment>
    <comment ref="A6" authorId="2" shapeId="0" xr:uid="{C44DFCBE-A300-49C8-85DD-EF38F7AF4E75}">
      <text>
        <t>[Comentari en fils]
La vostra versió de l'Excel us permet llegir aquest comentari en fils. No obstant això, les edicions que s'hi apliquin se suprimiran si el fitxer s'obre en una versió més recent de l'Excel. Més informació: https://go.microsoft.com/fwlink/?linkid=870924.
Comentari:
    Només es demana l'estudi "mare". Si hi ha estudis continguts empleneu les dades en la segona pestanya d'aquest document.</t>
      </text>
    </comment>
    <comment ref="A8" authorId="3" shapeId="0" xr:uid="{83CDD19F-C970-42EE-ADEE-A48F29DF2BDE}">
      <text>
        <t>[Comentari en fils]
La vostra versió de l'Excel us permet llegir aquest comentari en fils. No obstant això, les edicions que s'hi apliquin se suprimiran si el fitxer s'obre en una versió més recent de l'Excel. Més informació: https://go.microsoft.com/fwlink/?linkid=870924.
Comentari:
    El curs acadèmic en estudis de formació pròpia comença l'1 de setembre i acaba el 31 de juliol</t>
      </text>
    </comment>
    <comment ref="A9" authorId="4" shapeId="0" xr:uid="{6904E6DB-0E28-4813-95A0-1802ED592903}">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·Presencial: Quan en el 100% de la docència el professorat i l’alumnat interactuen en el mateix espai físic.
·Híbrid: Quan la docència virtual de l’estudi sigui entre el 40 i el 60%
·Virtual: Quan la docència virtual de l’estudi sigui entre el 80 i 100%
</t>
      </text>
    </comment>
    <comment ref="A10" authorId="5" shapeId="0" xr:uid="{B6E7BD35-FB3B-4D5B-9053-58159370AC7E}">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-Màster de Formació Permanent, 60, 90 o 120 ECTS
-Diploma d'Especializació, entre 30 i 59 ECTS
-Diploma d'Expert, entre 15 i 29 ECTS
-Cursos d'Especialització adreçats a persones titulades, fins a 14 ECTS
-Cursos d'Especialització adreçats a persones no titulades, fins a 30 ECTS
</t>
      </text>
    </comment>
    <comment ref="A11" authorId="6" shapeId="0" xr:uid="{E78CE87D-E60E-4CC8-B848-2768C4185C2E}">
      <text>
        <t>[Comentari en fils]
La vostra versió de l'Excel us permet llegir aquest comentari en fils. No obstant això, les edicions que s'hi apliquin se suprimiran si el fitxer s'obre en una versió més recent de l'Excel. Més informació: https://go.microsoft.com/fwlink/?linkid=870924.
Comentari:
    Indiqueu el nom de la Facultat / Departament / Institut UAB / Escola Adscrita / Altres Centres de Recerca que així ho tinguin reconegut a la UAB, que promouen aquesta acció formativa</t>
      </text>
    </comment>
    <comment ref="A15" authorId="7" shapeId="0" xr:uid="{7D996BE1-DDFC-4792-87B4-60384F9A77D4}">
      <text>
        <t>[Comentari en fils]
La vostra versió de l'Excel us permet llegir aquest comentari en fils. No obstant això, les edicions que s'hi apliquin se suprimiran si el fitxer s'obre en una versió més recent de l'Excel. Més informació: https://go.microsoft.com/fwlink/?linkid=870924.
Comentari:
    Professorat permanent de la UAB (o Escoles Adscrites en el seu cas) per Màster de Formació Permanent  i Diplomes. El professorat no permanent podrà dirigir Cursos d'Especialització i codirigir estudis de MFP (sempre que tingui el títol de doctor) i Diplomes.</t>
      </text>
    </comment>
    <comment ref="A16" authorId="8" shapeId="0" xr:uid="{8C4555CC-5B3E-49F1-AB33-8EB1B0207D49}">
      <text>
        <t>[Comentari en fils]
La vostra versió de l'Excel us permet llegir aquest comentari en fils. No obstant això, les edicions que s'hi apliquin se suprimiran si el fitxer s'obre en una versió més recent de l'Excel. Més informació: https://go.microsoft.com/fwlink/?linkid=870924.
Comentari:
    Pot haver també una codirecció externa a la UAB, que no tindrà perfils propis de les aplicacions UAB i haurà de ser doctor en cas d'estudis de MFP</t>
      </text>
    </comment>
    <comment ref="H22" authorId="9" shapeId="0" xr:uid="{C4F718DD-06F0-4BE8-8B86-294FD2766735}">
      <text>
        <t>[Comentari en fils]
La vostra versió de l'Excel us permet llegir aquest comentari en fils. No obstant això, les edicions que s'hi apliquin se suprimiran si el fitxer s'obre en una versió més recent de l'Excel. Més informació: https://go.microsoft.com/fwlink/?linkid=870924.
Comentari:
    Només per a estudis de MFP, la data pot ser fins a 6 mesos a comptar des de la data de fi de l'estudi.</t>
      </text>
    </comment>
    <comment ref="A26" authorId="10" shapeId="0" xr:uid="{19A19D5E-3D4B-49CA-A85D-9EAA0EA65CAE}">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Segons normativa, per garantir la viabilitat econòmica del programa, 15 dies abans de l’inici de les classes han d’haver formalitzat la matrícula el nombre mínim d’estudiants que marca la proposta   </t>
      </text>
    </comment>
    <comment ref="A28" authorId="11" shapeId="0" xr:uid="{4C8DC4F6-F13E-4BDE-BDCB-02A23F742C11}">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Els preus mínims per crèdit aprovats pel Consell Social són: 66 euros per estudis de Màster de Formació Permanent, 56 euros per Diplomes d'Especialització i Expert i 26 euros per a Cursos d'Especialització </t>
      </text>
    </comment>
    <comment ref="C28" authorId="12" shapeId="0" xr:uid="{6773B765-670A-4985-99DE-F464FE4B5DE8}">
      <text>
        <t>[Comentari en fils]
La vostra versió de l'Excel us permet llegir aquest comentari en fils. No obstant això, les edicions que s'hi apliquin se suprimiran si el fitxer s'obre en una versió més recent de l'Excel. Més informació: https://go.microsoft.com/fwlink/?linkid=870924.
Comentari:
    No empleneu aquest camp, el càlcul és automàtic en funció del preu de l'estudi i les crèdits assenyalats</t>
      </text>
    </comment>
    <comment ref="A30" authorId="13" shapeId="0" xr:uid="{FD4FB38A-EB25-4DAB-A5F6-5A561B4AAC21}">
      <text>
        <t>[Comentari en fils]
La vostra versió de l'Excel us permet llegir aquest comentari en fils. No obstant això, les edicions que s'hi apliquin se suprimiran si el fitxer s'obre en una versió més recent de l'Excel. Més informació: https://go.microsoft.com/fwlink/?linkid=870924.
Comentari:
    Si estimeu que aquest programa formatiu tindrà un pagament fraccionat, indiqueu el percentatge del primer i segon termini (aquest segon pagament serà dos mesos després d'haver començat l'estudi)</t>
      </text>
    </comment>
    <comment ref="A32" authorId="14" shapeId="0" xr:uid="{E7E78755-CAB6-41D1-AF6D-29C4D371877B}">
      <text>
        <t>[Comentari en fils]
La vostra versió de l'Excel us permet llegir aquest comentari en fils. No obstant això, les edicions que s'hi apliquin se suprimiran si el fitxer s'obre en una versió més recent de l'Excel. Més informació: https://go.microsoft.com/fwlink/?linkid=870924.
Comentari:
    Sense perjudici de que hi puguin haver-hi d’altres preus especials, per normativa UAB les persones titulades a la Universitat Autònoma de Barcelona gaudeixen d’un 5% de descompte en els preus dels estudis propis de Màster de Formació Permanent i Diplomes de la UAB. Queden exclosos els programes a mida encarregats i finançats per qualsevol entitat externa i els programes amb una oferta màxima de 5 places de nou accés. (Acord de la Comissió Econòmica del Consell Social de 8 de juliol de 2022).</t>
      </text>
    </comment>
    <comment ref="B32" authorId="15" shapeId="0" xr:uid="{3FC89AAD-2320-4F8D-A9DB-E64F777D1634}">
      <text>
        <t>[Comentari en fils]
La vostra versió de l'Excel us permet llegir aquest comentari en fils. No obstant això, les edicions que s'hi apliquin se suprimiran si el fitxer s'obre en una versió més recent de l'Excel. Més informació: https://go.microsoft.com/fwlink/?linkid=870924.
Comentari:
    El preu per crèdit no podrà ser inferior (tret de la bonificació per Alumni UAB) al preu mínim per crèdit que marca el Consell Social</t>
      </text>
    </comment>
    <comment ref="A38" authorId="16" shapeId="0" xr:uid="{21B2CC66-858D-4E8C-AF12-CA3CDB73EB34}">
      <text>
        <t>[Comentari en fils]
La vostra versió de l'Excel us permet llegir aquest comentari en fils. No obstant això, les edicions que s'hi apliquin se suprimiran si el fitxer s'obre en una versió més recent de l'Excel. Més informació: https://go.microsoft.com/fwlink/?linkid=870924.
Comentari:
    Si l'estudi té un conveni associat, cal que verifiqueu que estigui vigent o si cal tramitar la renovació</t>
      </text>
    </comment>
    <comment ref="A42" authorId="17" shapeId="0" xr:uid="{B7900C47-1C6F-4CEE-BCD8-9A3915CD8D5B}">
      <text>
        <t>[Comentari en fils]
La vostra versió de l'Excel us permet llegir aquest comentari en fils. No obstant això, les edicions que s'hi apliquin se suprimiran si el fitxer s'obre en una versió més recent de l'Excel. Més informació: https://go.microsoft.com/fwlink/?linkid=870924.
Comentari:
    Per exemple, un studi a mida adreçat a un determinat col·lectiu o altres circumstàncies que així ho demanen</t>
      </text>
    </comment>
    <comment ref="A45" authorId="18" shapeId="0" xr:uid="{3ABAF14C-5F63-48C2-BB65-5E381074016E}">
      <text>
        <t>[Comentari en fils]
La vostra versió de l'Excel us permet llegir aquest comentari en fils. No obstant això, les edicions que s'hi apliquin se suprimiran si el fitxer s'obre en una versió més recent de l'Excel. Més informació: https://go.microsoft.com/fwlink/?linkid=870924.
Comentari:
    Per a concretar algun punt d'aquest document que necessiti aclariments (per exemple, si no s'arriba al mínim de professorat UAB o doctor, en el cas d'estudi de MFP)</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tc={3CD0D5C5-60C0-4A00-86A0-C877FCD54823}</author>
    <author>tc={2023928A-DF6C-45AB-9810-C699FE10F536}</author>
    <author>tc={C24B80DD-D8C3-466C-AE3C-A3F5CF6FAD1D}</author>
    <author>tc={6A3E1D20-C46A-47B9-AB74-46342D391423}</author>
    <author>tc={774D516F-F1C7-419E-8E64-8ABEFCCA04D8}</author>
    <author>tc={9B143997-DFBE-4FEC-ABF1-9D24A7A928D2}</author>
    <author>tc={22718C0F-213C-4DDC-A793-048559EE991A}</author>
    <author>tc={21476A6C-97FD-4F7B-95B5-21626E6E4158}</author>
    <author>tc={08D013A8-0705-4A0F-A94F-01BBF5E087BF}</author>
    <author>tc={8E434B19-5665-4FD6-9EA1-5B13D4CF2764}</author>
    <author>tc={30D01B48-70E6-48BF-BC09-08530984EB5C}</author>
    <author>tc={E4C11DB3-3CD4-4D12-91A7-8D27AE553D3D}</author>
    <author>tc={00C87DC5-9D7A-419C-A8C1-F079226473F3}</author>
    <author>tc={985E4739-076B-45A3-8F6B-D9865BF92DA0}</author>
    <author>tc={908F7655-4CAC-4855-8E97-BE4AFA8A3ED3}</author>
    <author>tc={304FE347-DF8B-4E1C-8022-A7D3EB1D9BC3}</author>
    <author>tc={96AD1D12-3FB2-4B5F-99FD-F14154F02D8F}</author>
    <author>tc={F16A3B35-B6C4-4C6A-B24C-65BACE581278}</author>
    <author>tc={EB9B9C05-CA48-4438-87E5-61B184A4136A}</author>
    <author>tc={EB04ADE8-1A36-47FE-A67E-62D07AEA7E38}</author>
    <author>tc={FC87003F-0949-4C34-A1C6-F4D9459D3DC4}</author>
    <author>tc={02B2FCCD-A844-4B32-9021-1BCAA634273F}</author>
    <author>tc={9F784C32-EC04-4193-9513-D181CA24F0E3}</author>
    <author>tc={87822B82-866F-4BD4-97D8-341056239623}</author>
    <author>tc={1813B86F-ECD1-44F5-83B6-7E3894B50E55}</author>
    <author>tc={38CF2CD6-6581-4BCE-9925-3FDB2C2B70A6}</author>
    <author>tc={4E167AE3-EC70-4A55-B8C2-98A8B47B4323}</author>
    <author>tc={2C88BC04-40B5-4BA6-808E-AC4B88AE3CBE}</author>
    <author>tc={95E94674-A574-40ED-98A7-B1ADBC6B14D0}</author>
    <author>tc={02C85E29-A2A6-4168-81DE-173BEB576BD5}</author>
    <author>tc={5F745CBA-6015-46F6-9334-5D5FFC8908EF}</author>
    <author>tc={C40A18DB-A9C1-4B60-BE1A-945A151CED6B}</author>
    <author>tc={194C1B82-C0DF-44F0-9DEF-3DAA51BD85C4}</author>
    <author>tc={B1FA0105-2FE7-4C22-A9BB-926762901719}</author>
    <author>tc={03CE2294-A860-4D68-B8FA-EA452A453451}</author>
    <author>tc={9A15809B-1D73-41C1-A6F3-C4CEBB81957C}</author>
    <author>tc={D0DE62CE-591D-4CB1-9D33-6AF2E66B8E02}</author>
    <author>tc={503C810C-C2B7-4D94-8BA4-AC84494A2D48}</author>
    <author>tc={5259B5DD-C41A-4116-9D84-08BC8851BD2D}</author>
    <author>tc={C2DE444B-A17F-4957-8483-F2BBF19BBB44}</author>
    <author>tc={7D3F6010-90A8-4487-BDE9-724D72CFAC67}</author>
    <author>tc={F94DCA1E-A705-4F2A-90EB-8B09391FF736}</author>
    <author>tc={B5FBCCD0-210C-4B76-8E03-F159321E1900}</author>
    <author>tc={37B30C7A-203D-42EA-B928-244FD2ABC21E}</author>
    <author>tc={9EFACA8A-0249-4A20-B119-DA4BF4E9001E}</author>
    <author>tc={5D105236-AE4B-4896-8138-BEB5E57C53C2}</author>
    <author>tc={140BA0C6-DB3C-4E0D-A6F9-ED262EFE8976}</author>
  </authors>
  <commentList>
    <comment ref="A4" authorId="0" shapeId="0" xr:uid="{3CD0D5C5-60C0-4A00-86A0-C877FCD54823}">
      <text>
        <t>[Comentari en fils]
La vostra versió de l'Excel us permet llegir aquest comentari en fils. No obstant això, les edicions que s'hi apliquin se suprimiran si el fitxer s'obre en una versió més recent de l'Excel. Més informació: https://go.microsoft.com/fwlink/?linkid=870924.
Comentari:
    No empleneu aquest camp, les dades les copia del la pestanya "dades de l'estudi"</t>
      </text>
    </comment>
    <comment ref="A5" authorId="1" shapeId="0" xr:uid="{2023928A-DF6C-45AB-9810-C699FE10F536}">
      <text>
        <t>[Comentari en fils]
La vostra versió de l'Excel us permet llegir aquest comentari en fils. No obstant això, les edicions que s'hi apliquin se suprimiran si el fitxer s'obre en una versió més recent de l'Excel. Més informació: https://go.microsoft.com/fwlink/?linkid=870924.
Comentari:
    No empleneu aquest camp, les dades les copia del la pestanya "dades de l'estudi"</t>
      </text>
    </comment>
    <comment ref="A6" authorId="2" shapeId="0" xr:uid="{C24B80DD-D8C3-466C-AE3C-A3F5CF6FAD1D}">
      <text>
        <t>[Comentari en fils]
La vostra versió de l'Excel us permet llegir aquest comentari en fils. No obstant això, les edicions que s'hi apliquin se suprimiran si el fitxer s'obre en una versió més recent de l'Excel. Més informació: https://go.microsoft.com/fwlink/?linkid=870924.
Comentari:
    No empleneu aquest camp, les dades les copia del la pestanya "dades de l'estudi"</t>
      </text>
    </comment>
    <comment ref="A10" authorId="3" shapeId="0" xr:uid="{6A3E1D20-C46A-47B9-AB74-46342D391423}">
      <text>
        <t>[Comentari en fils]
La vostra versió de l'Excel us permet llegir aquest comentari en fils. No obstant això, les edicions que s'hi apliquin se suprimiran si el fitxer s'obre en una versió més recent de l'Excel. Més informació: https://go.microsoft.com/fwlink/?linkid=870924.
Comentari:
    Trieu un dins el desplegable de la cela</t>
      </text>
    </comment>
    <comment ref="C11" authorId="4" shapeId="0" xr:uid="{774D516F-F1C7-419E-8E64-8ABEFCCA04D8}">
      <text>
        <t>[Comentari en fils]
La vostra versió de l'Excel us permet llegir aquest comentari en fils. No obstant això, les edicions que s'hi apliquin se suprimiran si el fitxer s'obre en una versió més recent de l'Excel. Més informació: https://go.microsoft.com/fwlink/?linkid=870924.
Comentari:
    Data de fi (feta la docència-tutories-avaluació-revisió. Data en la qual es pot tancar l'acta)</t>
      </text>
    </comment>
    <comment ref="A12" authorId="5" shapeId="0" xr:uid="{9B143997-DFBE-4FEC-ABF1-9D24A7A928D2}">
      <text>
        <t>[Comentari en fils]
La vostra versió de l'Excel us permet llegir aquest comentari en fils. No obstant això, les edicions que s'hi apliquin se suprimiran si el fitxer s'obre en una versió més recent de l'Excel. Més informació: https://go.microsoft.com/fwlink/?linkid=870924.
Comentari:
    Ha de ser professorat de la UAB (o d'Escola Adscrita en el seu cas) i docent de l'assignatura</t>
      </text>
    </comment>
    <comment ref="H14" authorId="6" shapeId="0" xr:uid="{22718C0F-213C-4DDC-A793-048559EE991A}">
      <text>
        <t>[Comentari en fils]
La vostra versió de l'Excel us permet llegir aquest comentari en fils. No obstant això, les edicions que s'hi apliquin se suprimiran si el fitxer s'obre en una versió més recent de l'Excel. Més informació: https://go.microsoft.com/fwlink/?linkid=870924.
Comentari:
    Les assignatures que imparteixen docència virtual, pel seu reconeixement en hores de la docència s'aplica la següent fórmula: número de crèdits impartits x 25 x 0,25.</t>
      </text>
    </comment>
    <comment ref="A24" authorId="7" shapeId="0" xr:uid="{21476A6C-97FD-4F7B-95B5-21626E6E4158}">
      <text>
        <t>[Comentari en fils]
La vostra versió de l'Excel us permet llegir aquest comentari en fils. No obstant això, les edicions que s'hi apliquin se suprimiran si el fitxer s'obre en una versió més recent de l'Excel. Més informació: https://go.microsoft.com/fwlink/?linkid=870924.
Comentari:
    Trieu un dins el desplegable de la cela</t>
      </text>
    </comment>
    <comment ref="C25" authorId="8" shapeId="0" xr:uid="{08D013A8-0705-4A0F-A94F-01BBF5E087BF}">
      <text>
        <t>[Comentari en fils]
La vostra versió de l'Excel us permet llegir aquest comentari en fils. No obstant això, les edicions que s'hi apliquin se suprimiran si el fitxer s'obre en una versió més recent de l'Excel. Més informació: https://go.microsoft.com/fwlink/?linkid=870924.
Comentari:
    Data de fi (feta la docència-tutories-avaluació-revisió. Data en la qual es pot tancar l'acta)</t>
      </text>
    </comment>
    <comment ref="A26" authorId="9" shapeId="0" xr:uid="{8E434B19-5665-4FD6-9EA1-5B13D4CF2764}">
      <text>
        <t>[Comentari en fils]
La vostra versió de l'Excel us permet llegir aquest comentari en fils. No obstant això, les edicions que s'hi apliquin se suprimiran si el fitxer s'obre en una versió més recent de l'Excel. Més informació: https://go.microsoft.com/fwlink/?linkid=870924.
Comentari:
    Ha de ser professorat de la UAB (o d'Escola Adscrita en el seu cas) i docent de l'assignatura</t>
      </text>
    </comment>
    <comment ref="H28" authorId="10" shapeId="0" xr:uid="{30D01B48-70E6-48BF-BC09-08530984EB5C}">
      <text>
        <t>[Comentari en fils]
La vostra versió de l'Excel us permet llegir aquest comentari en fils. No obstant això, les edicions que s'hi apliquin se suprimiran si el fitxer s'obre en una versió més recent de l'Excel. Més informació: https://go.microsoft.com/fwlink/?linkid=870924.
Comentari:
    Les assignatures que imparteixen docència virtual, pel seu reconeixement en hores de la docència s'aplica la següent fórmula: número de crèdits impartits x 25 x 0,25.</t>
      </text>
    </comment>
    <comment ref="A38" authorId="11" shapeId="0" xr:uid="{E4C11DB3-3CD4-4D12-91A7-8D27AE553D3D}">
      <text>
        <t>[Comentari en fils]
La vostra versió de l'Excel us permet llegir aquest comentari en fils. No obstant això, les edicions que s'hi apliquin se suprimiran si el fitxer s'obre en una versió més recent de l'Excel. Més informació: https://go.microsoft.com/fwlink/?linkid=870924.
Comentari:
    Trieu un dins el desplegable de la cela</t>
      </text>
    </comment>
    <comment ref="C39" authorId="12" shapeId="0" xr:uid="{00C87DC5-9D7A-419C-A8C1-F079226473F3}">
      <text>
        <t>[Comentari en fils]
La vostra versió de l'Excel us permet llegir aquest comentari en fils. No obstant això, les edicions que s'hi apliquin se suprimiran si el fitxer s'obre en una versió més recent de l'Excel. Més informació: https://go.microsoft.com/fwlink/?linkid=870924.
Comentari:
    Data de fi (feta la docència-tutories-avaluació-revisió. Data en la qual es pot tancar l'acta)</t>
      </text>
    </comment>
    <comment ref="A40" authorId="13" shapeId="0" xr:uid="{985E4739-076B-45A3-8F6B-D9865BF92DA0}">
      <text>
        <t>[Comentari en fils]
La vostra versió de l'Excel us permet llegir aquest comentari en fils. No obstant això, les edicions que s'hi apliquin se suprimiran si el fitxer s'obre en una versió més recent de l'Excel. Més informació: https://go.microsoft.com/fwlink/?linkid=870924.
Comentari:
    Ha de ser professorat de la UAB (o d'Escola Adscrita en el seu cas) i docent de l'assignatura</t>
      </text>
    </comment>
    <comment ref="H42" authorId="14" shapeId="0" xr:uid="{908F7655-4CAC-4855-8E97-BE4AFA8A3ED3}">
      <text>
        <t>[Comentari en fils]
La vostra versió de l'Excel us permet llegir aquest comentari en fils. No obstant això, les edicions que s'hi apliquin se suprimiran si el fitxer s'obre en una versió més recent de l'Excel. Més informació: https://go.microsoft.com/fwlink/?linkid=870924.
Comentari:
    Les assignatures que imparteixen docència virtual, pel seu reconeixement en hores de la docència s'aplica la següent fórmula: número de crèdits impartits x 25 x 0,25.</t>
      </text>
    </comment>
    <comment ref="A52" authorId="15" shapeId="0" xr:uid="{304FE347-DF8B-4E1C-8022-A7D3EB1D9BC3}">
      <text>
        <t>[Comentari en fils]
La vostra versió de l'Excel us permet llegir aquest comentari en fils. No obstant això, les edicions que s'hi apliquin se suprimiran si el fitxer s'obre en una versió més recent de l'Excel. Més informació: https://go.microsoft.com/fwlink/?linkid=870924.
Comentari:
    Trieu un dins el desplegable de la cela</t>
      </text>
    </comment>
    <comment ref="C53" authorId="16" shapeId="0" xr:uid="{96AD1D12-3FB2-4B5F-99FD-F14154F02D8F}">
      <text>
        <t>[Comentari en fils]
La vostra versió de l'Excel us permet llegir aquest comentari en fils. No obstant això, les edicions que s'hi apliquin se suprimiran si el fitxer s'obre en una versió més recent de l'Excel. Més informació: https://go.microsoft.com/fwlink/?linkid=870924.
Comentari:
    Data de fi (feta la docència-tutories-avaluació-revisió. Data en la qual es pot tancar l'acta)</t>
      </text>
    </comment>
    <comment ref="A54" authorId="17" shapeId="0" xr:uid="{F16A3B35-B6C4-4C6A-B24C-65BACE581278}">
      <text>
        <t>[Comentari en fils]
La vostra versió de l'Excel us permet llegir aquest comentari en fils. No obstant això, les edicions que s'hi apliquin se suprimiran si el fitxer s'obre en una versió més recent de l'Excel. Més informació: https://go.microsoft.com/fwlink/?linkid=870924.
Comentari:
    Ha de ser professorat de la UAB (o d'Escola Adscrita en el seu cas) i docent de l'assignatura</t>
      </text>
    </comment>
    <comment ref="H56" authorId="18" shapeId="0" xr:uid="{EB9B9C05-CA48-4438-87E5-61B184A4136A}">
      <text>
        <t>[Comentari en fils]
La vostra versió de l'Excel us permet llegir aquest comentari en fils. No obstant això, les edicions que s'hi apliquin se suprimiran si el fitxer s'obre en una versió més recent de l'Excel. Més informació: https://go.microsoft.com/fwlink/?linkid=870924.
Comentari:
    Les assignatures que imparteixen docència virtual, pel seu reconeixement en hores de la docència s'aplica la següent fórmula: número de crèdits impartits x 25 x 0,25.</t>
      </text>
    </comment>
    <comment ref="A66" authorId="19" shapeId="0" xr:uid="{EB04ADE8-1A36-47FE-A67E-62D07AEA7E38}">
      <text>
        <t>[Comentari en fils]
La vostra versió de l'Excel us permet llegir aquest comentari en fils. No obstant això, les edicions que s'hi apliquin se suprimiran si el fitxer s'obre en una versió més recent de l'Excel. Més informació: https://go.microsoft.com/fwlink/?linkid=870924.
Comentari:
    Trieu un dins el desplegable de la cela</t>
      </text>
    </comment>
    <comment ref="C67" authorId="20" shapeId="0" xr:uid="{FC87003F-0949-4C34-A1C6-F4D9459D3DC4}">
      <text>
        <t>[Comentari en fils]
La vostra versió de l'Excel us permet llegir aquest comentari en fils. No obstant això, les edicions que s'hi apliquin se suprimiran si el fitxer s'obre en una versió més recent de l'Excel. Més informació: https://go.microsoft.com/fwlink/?linkid=870924.
Comentari:
    Data de fi (feta la docència-tutories-avaluació-revisió. Data en la qual es pot tancar l'acta)</t>
      </text>
    </comment>
    <comment ref="A68" authorId="21" shapeId="0" xr:uid="{02B2FCCD-A844-4B32-9021-1BCAA634273F}">
      <text>
        <t>[Comentari en fils]
La vostra versió de l'Excel us permet llegir aquest comentari en fils. No obstant això, les edicions que s'hi apliquin se suprimiran si el fitxer s'obre en una versió més recent de l'Excel. Més informació: https://go.microsoft.com/fwlink/?linkid=870924.
Comentari:
    Ha de ser professorat de la UAB (o d'Escola Adscrita en el seu cas) i docent de l'assignatura</t>
      </text>
    </comment>
    <comment ref="H70" authorId="22" shapeId="0" xr:uid="{9F784C32-EC04-4193-9513-D181CA24F0E3}">
      <text>
        <t>[Comentari en fils]
La vostra versió de l'Excel us permet llegir aquest comentari en fils. No obstant això, les edicions que s'hi apliquin se suprimiran si el fitxer s'obre en una versió més recent de l'Excel. Més informació: https://go.microsoft.com/fwlink/?linkid=870924.
Comentari:
    Les assignatures que imparteixen docència virtual, pel seu reconeixement en hores de la docència s'aplica la següent fórmula: número de crèdits impartits x 25 x 0,25.</t>
      </text>
    </comment>
    <comment ref="A80" authorId="23" shapeId="0" xr:uid="{87822B82-866F-4BD4-97D8-341056239623}">
      <text>
        <t>[Comentari en fils]
La vostra versió de l'Excel us permet llegir aquest comentari en fils. No obstant això, les edicions que s'hi apliquin se suprimiran si el fitxer s'obre en una versió més recent de l'Excel. Més informació: https://go.microsoft.com/fwlink/?linkid=870924.
Comentari:
    Trieu un dins el desplegable de la cela</t>
      </text>
    </comment>
    <comment ref="C81" authorId="24" shapeId="0" xr:uid="{1813B86F-ECD1-44F5-83B6-7E3894B50E55}">
      <text>
        <t>[Comentari en fils]
La vostra versió de l'Excel us permet llegir aquest comentari en fils. No obstant això, les edicions que s'hi apliquin se suprimiran si el fitxer s'obre en una versió més recent de l'Excel. Més informació: https://go.microsoft.com/fwlink/?linkid=870924.
Comentari:
    Data de fi (feta la docència-tutories-avaluació-revisió. Data en la qual es pot tancar l'acta)</t>
      </text>
    </comment>
    <comment ref="A82" authorId="25" shapeId="0" xr:uid="{38CF2CD6-6581-4BCE-9925-3FDB2C2B70A6}">
      <text>
        <t>[Comentari en fils]
La vostra versió de l'Excel us permet llegir aquest comentari en fils. No obstant això, les edicions que s'hi apliquin se suprimiran si el fitxer s'obre en una versió més recent de l'Excel. Més informació: https://go.microsoft.com/fwlink/?linkid=870924.
Comentari:
    Ha de ser professorat de la UAB (o d'Escola Adscrita en el seu cas) i docent de l'assignatura</t>
      </text>
    </comment>
    <comment ref="H84" authorId="26" shapeId="0" xr:uid="{4E167AE3-EC70-4A55-B8C2-98A8B47B4323}">
      <text>
        <t>[Comentari en fils]
La vostra versió de l'Excel us permet llegir aquest comentari en fils. No obstant això, les edicions que s'hi apliquin se suprimiran si el fitxer s'obre en una versió més recent de l'Excel. Més informació: https://go.microsoft.com/fwlink/?linkid=870924.
Comentari:
    Les assignatures que imparteixen docència virtual, pel seu reconeixement en hores de la docència s'aplica la següent fórmula: número de crèdits impartits x 25 x 0,25.</t>
      </text>
    </comment>
    <comment ref="A94" authorId="27" shapeId="0" xr:uid="{2C88BC04-40B5-4BA6-808E-AC4B88AE3CBE}">
      <text>
        <t>[Comentari en fils]
La vostra versió de l'Excel us permet llegir aquest comentari en fils. No obstant això, les edicions que s'hi apliquin se suprimiran si el fitxer s'obre en una versió més recent de l'Excel. Més informació: https://go.microsoft.com/fwlink/?linkid=870924.
Comentari:
    Trieu un dins el desplegable de la cela</t>
      </text>
    </comment>
    <comment ref="C95" authorId="28" shapeId="0" xr:uid="{95E94674-A574-40ED-98A7-B1ADBC6B14D0}">
      <text>
        <t>[Comentari en fils]
La vostra versió de l'Excel us permet llegir aquest comentari en fils. No obstant això, les edicions que s'hi apliquin se suprimiran si el fitxer s'obre en una versió més recent de l'Excel. Més informació: https://go.microsoft.com/fwlink/?linkid=870924.
Comentari:
    Data de fi (feta la docència-tutories-avaluació-revisió. Data en la qual es pot tancar l'acta)</t>
      </text>
    </comment>
    <comment ref="A96" authorId="29" shapeId="0" xr:uid="{02C85E29-A2A6-4168-81DE-173BEB576BD5}">
      <text>
        <t>[Comentari en fils]
La vostra versió de l'Excel us permet llegir aquest comentari en fils. No obstant això, les edicions que s'hi apliquin se suprimiran si el fitxer s'obre en una versió més recent de l'Excel. Més informació: https://go.microsoft.com/fwlink/?linkid=870924.
Comentari:
    Ha de ser professorat de la UAB (o d'Escola Adscrita en el seu cas) i docent de l'assignatura</t>
      </text>
    </comment>
    <comment ref="H98" authorId="30" shapeId="0" xr:uid="{5F745CBA-6015-46F6-9334-5D5FFC8908EF}">
      <text>
        <t>[Comentari en fils]
La vostra versió de l'Excel us permet llegir aquest comentari en fils. No obstant això, les edicions que s'hi apliquin se suprimiran si el fitxer s'obre en una versió més recent de l'Excel. Més informació: https://go.microsoft.com/fwlink/?linkid=870924.
Comentari:
    Les assignatures que imparteixen docència virtual, pel seu reconeixement en hores de la docència s'aplica la següent fórmula: número de crèdits impartits x 25 x 0,25.</t>
      </text>
    </comment>
    <comment ref="A108" authorId="31" shapeId="0" xr:uid="{C40A18DB-A9C1-4B60-BE1A-945A151CED6B}">
      <text>
        <t>[Comentari en fils]
La vostra versió de l'Excel us permet llegir aquest comentari en fils. No obstant això, les edicions que s'hi apliquin se suprimiran si el fitxer s'obre en una versió més recent de l'Excel. Més informació: https://go.microsoft.com/fwlink/?linkid=870924.
Comentari:
    Trieu un dins el desplegable de la cela</t>
      </text>
    </comment>
    <comment ref="C109" authorId="32" shapeId="0" xr:uid="{194C1B82-C0DF-44F0-9DEF-3DAA51BD85C4}">
      <text>
        <t>[Comentari en fils]
La vostra versió de l'Excel us permet llegir aquest comentari en fils. No obstant això, les edicions que s'hi apliquin se suprimiran si el fitxer s'obre en una versió més recent de l'Excel. Més informació: https://go.microsoft.com/fwlink/?linkid=870924.
Comentari:
    Data de fi (feta la docència-tutories-avaluació-revisió. Data en la qual es pot tancar l'acta)</t>
      </text>
    </comment>
    <comment ref="A110" authorId="33" shapeId="0" xr:uid="{B1FA0105-2FE7-4C22-A9BB-926762901719}">
      <text>
        <t>[Comentari en fils]
La vostra versió de l'Excel us permet llegir aquest comentari en fils. No obstant això, les edicions que s'hi apliquin se suprimiran si el fitxer s'obre en una versió més recent de l'Excel. Més informació: https://go.microsoft.com/fwlink/?linkid=870924.
Comentari:
    Ha de ser professorat de la UAB (o d'Escola Adscrita en el seu cas) i docent de l'assignatura</t>
      </text>
    </comment>
    <comment ref="H112" authorId="34" shapeId="0" xr:uid="{03CE2294-A860-4D68-B8FA-EA452A453451}">
      <text>
        <t>[Comentari en fils]
La vostra versió de l'Excel us permet llegir aquest comentari en fils. No obstant això, les edicions que s'hi apliquin se suprimiran si el fitxer s'obre en una versió més recent de l'Excel. Més informació: https://go.microsoft.com/fwlink/?linkid=870924.
Comentari:
    Les assignatures que imparteixen docència virtual, pel seu reconeixement en hores de la docència s'aplica la següent fórmula: número de crèdits impartits x 25 x 0,25.</t>
      </text>
    </comment>
    <comment ref="A122" authorId="35" shapeId="0" xr:uid="{9A15809B-1D73-41C1-A6F3-C4CEBB81957C}">
      <text>
        <t>[Comentari en fils]
La vostra versió de l'Excel us permet llegir aquest comentari en fils. No obstant això, les edicions que s'hi apliquin se suprimiran si el fitxer s'obre en una versió més recent de l'Excel. Més informació: https://go.microsoft.com/fwlink/?linkid=870924.
Comentari:
    Trieu un dins el desplegable de la cela</t>
      </text>
    </comment>
    <comment ref="C123" authorId="36" shapeId="0" xr:uid="{D0DE62CE-591D-4CB1-9D33-6AF2E66B8E02}">
      <text>
        <t>[Comentari en fils]
La vostra versió de l'Excel us permet llegir aquest comentari en fils. No obstant això, les edicions que s'hi apliquin se suprimiran si el fitxer s'obre en una versió més recent de l'Excel. Més informació: https://go.microsoft.com/fwlink/?linkid=870924.
Comentari:
    Data de fi (feta la docència-tutories-avaluació-revisió. Data en la qual es pot tancar l'acta)</t>
      </text>
    </comment>
    <comment ref="A124" authorId="37" shapeId="0" xr:uid="{503C810C-C2B7-4D94-8BA4-AC84494A2D48}">
      <text>
        <t>[Comentari en fils]
La vostra versió de l'Excel us permet llegir aquest comentari en fils. No obstant això, les edicions que s'hi apliquin se suprimiran si el fitxer s'obre en una versió més recent de l'Excel. Més informació: https://go.microsoft.com/fwlink/?linkid=870924.
Comentari:
    Ha de ser professorat de la UAB (o d'Escola Adscrita en el seu cas) i docent de l'assignatura</t>
      </text>
    </comment>
    <comment ref="H126" authorId="38" shapeId="0" xr:uid="{5259B5DD-C41A-4116-9D84-08BC8851BD2D}">
      <text>
        <t>[Comentari en fils]
La vostra versió de l'Excel us permet llegir aquest comentari en fils. No obstant això, les edicions que s'hi apliquin se suprimiran si el fitxer s'obre en una versió més recent de l'Excel. Més informació: https://go.microsoft.com/fwlink/?linkid=870924.
Comentari:
    Les assignatures que imparteixen docència virtual, pel seu reconeixement en hores de la docència s'aplica la següent fórmula: número de crèdits impartits x 25 x 0,25.</t>
      </text>
    </comment>
    <comment ref="A136" authorId="39" shapeId="0" xr:uid="{C2DE444B-A17F-4957-8483-F2BBF19BBB44}">
      <text>
        <t>[Comentari en fils]
La vostra versió de l'Excel us permet llegir aquest comentari en fils. No obstant això, les edicions que s'hi apliquin se suprimiran si el fitxer s'obre en una versió més recent de l'Excel. Més informació: https://go.microsoft.com/fwlink/?linkid=870924.
Comentari:
    Trieu un dins el desplegable de la cela</t>
      </text>
    </comment>
    <comment ref="C137" authorId="40" shapeId="0" xr:uid="{7D3F6010-90A8-4487-BDE9-724D72CFAC67}">
      <text>
        <t>[Comentari en fils]
La vostra versió de l'Excel us permet llegir aquest comentari en fils. No obstant això, les edicions que s'hi apliquin se suprimiran si el fitxer s'obre en una versió més recent de l'Excel. Més informació: https://go.microsoft.com/fwlink/?linkid=870924.
Comentari:
    Data de fi (feta la docència-tutories-avaluació-revisió. Data en la qual es pot tancar l'acta)</t>
      </text>
    </comment>
    <comment ref="A138" authorId="41" shapeId="0" xr:uid="{F94DCA1E-A705-4F2A-90EB-8B09391FF736}">
      <text>
        <t>[Comentari en fils]
La vostra versió de l'Excel us permet llegir aquest comentari en fils. No obstant això, les edicions que s'hi apliquin se suprimiran si el fitxer s'obre en una versió més recent de l'Excel. Més informació: https://go.microsoft.com/fwlink/?linkid=870924.
Comentari:
    Ha de ser professorat de la UAB (o d'Escola Adscrita en el seu cas) i docent de l'assignatura</t>
      </text>
    </comment>
    <comment ref="H140" authorId="42" shapeId="0" xr:uid="{B5FBCCD0-210C-4B76-8E03-F159321E1900}">
      <text>
        <t>[Comentari en fils]
La vostra versió de l'Excel us permet llegir aquest comentari en fils. No obstant això, les edicions que s'hi apliquin se suprimiran si el fitxer s'obre en una versió més recent de l'Excel. Més informació: https://go.microsoft.com/fwlink/?linkid=870924.
Comentari:
    Les assignatures que imparteixen docència virtual, pel seu reconeixement en hores de la docència s'aplica la següent fórmula: número de crèdits impartits x 25 x 0,25.</t>
      </text>
    </comment>
    <comment ref="A152" authorId="43" shapeId="0" xr:uid="{37B30C7A-203D-42EA-B928-244FD2ABC21E}">
      <text>
        <t>[Comentari en fils]
La vostra versió de l'Excel us permet llegir aquest comentari en fils. No obstant això, les edicions que s'hi apliquin se suprimiran si el fitxer s'obre en una versió més recent de l'Excel. Més informació: https://go.microsoft.com/fwlink/?linkid=870924.
Comentari:
    Càlculs automàtics en funció de les dades que heu fet constar de cada assignatura</t>
      </text>
    </comment>
    <comment ref="A157" authorId="44" shapeId="0" xr:uid="{9EFACA8A-0249-4A20-B119-DA4BF4E9001E}">
      <text>
        <t>[Comentari en fils]
La vostra versió de l'Excel us permet llegir aquest comentari en fils. No obstant això, les edicions que s'hi apliquin se suprimiran si el fitxer s'obre en una versió més recent de l'Excel. Més informació: https://go.microsoft.com/fwlink/?linkid=870924.
Comentari:
    Un mínim del 30% en MFP i Diplomes i d'un 20% en cursos. El professorat de les Escoles Adscrites es considera UAB pel còmput d'aquest apartat.</t>
      </text>
    </comment>
    <comment ref="A159" authorId="45" shapeId="0" xr:uid="{5D105236-AE4B-4896-8138-BEB5E57C53C2}">
      <text>
        <t>[Comentari en fils]
La vostra versió de l'Excel us permet llegir aquest comentari en fils. No obstant això, les edicions que s'hi apliquin se suprimiran si el fitxer s'obre en una versió més recent de l'Excel. Més informació: https://go.microsoft.com/fwlink/?linkid=870924.
Comentari:
    En estudis virtuals el % ha d'estar entre el 80 i el 100%. En estudis híbrids entre el 60 i el 40%</t>
      </text>
    </comment>
    <comment ref="A160" authorId="46" shapeId="0" xr:uid="{140BA0C6-DB3C-4E0D-A6F9-ED262EFE8976}">
      <text>
        <t>[Comentari en fils]
La vostra versió de l'Excel us permet llegir aquest comentari en fils. No obstant això, les edicions que s'hi apliquin se suprimiran si el fitxer s'obre en una versió més recent de l'Excel. Més informació: https://go.microsoft.com/fwlink/?linkid=870924.
Comentari:
    Per a estudis de MFP el % mínim és del 50%</t>
      </text>
    </comment>
  </commentList>
</comments>
</file>

<file path=xl/sharedStrings.xml><?xml version="1.0" encoding="utf-8"?>
<sst xmlns="http://schemas.openxmlformats.org/spreadsheetml/2006/main" count="621" uniqueCount="154">
  <si>
    <t>Nom del Departament UAB o Centre Adscrit</t>
  </si>
  <si>
    <t>Total hores</t>
  </si>
  <si>
    <t xml:space="preserve"> </t>
  </si>
  <si>
    <t>Modalitat (presencial o virtual)</t>
  </si>
  <si>
    <t>Número de crèdits</t>
  </si>
  <si>
    <t>Hores prof. UAB/Esc. Ads.</t>
  </si>
  <si>
    <t>Hores prof. Doctor</t>
  </si>
  <si>
    <t>Resum docència estudi</t>
  </si>
  <si>
    <t>Hores de docència teòriques</t>
  </si>
  <si>
    <t>Hores de docència pràctiques</t>
  </si>
  <si>
    <t>Hores impartides per professorat doctor</t>
  </si>
  <si>
    <t>Hores totals de docència de l'estudi</t>
  </si>
  <si>
    <t>Hores docència pràctica</t>
  </si>
  <si>
    <t>Total roes teòrico-pàctiques</t>
  </si>
  <si>
    <t xml:space="preserve">Hores docència Teoria </t>
  </si>
  <si>
    <t>Reconeixment hores Virtuals</t>
  </si>
  <si>
    <t>Toal hores assignatura</t>
  </si>
  <si>
    <t>Nom de l'assignatura A1:</t>
  </si>
  <si>
    <t>Nom de l'assignatura A2:</t>
  </si>
  <si>
    <t>Nom de l'assignatura A3:</t>
  </si>
  <si>
    <t>Nom de l'assignatura A4:</t>
  </si>
  <si>
    <t>Nom de l'assignatura A5:</t>
  </si>
  <si>
    <t>Nom de l'assignatura A6:</t>
  </si>
  <si>
    <t>Nom de l'assignatura A7:</t>
  </si>
  <si>
    <t>Nom de l'assignatura A8:</t>
  </si>
  <si>
    <t>Nom de l'assignatura A9:</t>
  </si>
  <si>
    <t>Nom de l'assignatura A10:</t>
  </si>
  <si>
    <t>DM12:O13ADES A EMPLENADES DE FORMA AUTOMÀTICA (NO EMPLEU CAP DADA DE FORMA MANUAL EN AQUESTES COLUMNES)</t>
  </si>
  <si>
    <t>Titulació</t>
  </si>
  <si>
    <t>Departament /  Centre Adscrit</t>
  </si>
  <si>
    <t>Adreça electrònica</t>
  </si>
  <si>
    <t>Telèfon de contacte</t>
  </si>
  <si>
    <t>Data de fi de l'estudi</t>
  </si>
  <si>
    <t>Codi de l'estudi contingut</t>
  </si>
  <si>
    <t xml:space="preserve">Data d'entrega del treball Final de Màster </t>
  </si>
  <si>
    <t>Persona de contacte amb l'Escola de Postgrau</t>
  </si>
  <si>
    <t>Nom de l'estudi contingut</t>
  </si>
  <si>
    <t>Data d'inici de l'estudi</t>
  </si>
  <si>
    <t>Preu per crèdit de l'estudi</t>
  </si>
  <si>
    <t>Preu total de l'estudi</t>
  </si>
  <si>
    <t xml:space="preserve">Preus per crèdits especials </t>
  </si>
  <si>
    <t>Centre on s'imparteix la docència (per a estudis presencials o híbrids)</t>
  </si>
  <si>
    <t>Conveni (si n'hi ha)</t>
  </si>
  <si>
    <t>Indiqueu amb quina Institució</t>
  </si>
  <si>
    <t>Signatura de les persones que formen part de la direcció de l'estudi</t>
  </si>
  <si>
    <t>Signatura  de la direcció de l'estructura responsable de l'estudi</t>
  </si>
  <si>
    <t xml:space="preserve">Data d'aprovació de l'estudi per part de l'òrgan col·legiat </t>
  </si>
  <si>
    <t>Publicació al web de la UAB</t>
  </si>
  <si>
    <t>Repliqueu aquest quadre si teniu més estudis continguts en aquest programa formatiu</t>
  </si>
  <si>
    <t>Signatures que validen la presentació d'aquesta proposta de renovació d'estudis propis de la UAB</t>
  </si>
  <si>
    <t xml:space="preserve">Aquest document ens l’heu d’enviar amb les signatures electròniques corresponents, juntament amb el pressupost, a l’Escola de Postgrau, </t>
  </si>
  <si>
    <t>Unitat Tècnica de Programació Acadèmica, per correu electrònic a l’adreça ep.propostes.formacio@uab.cat</t>
  </si>
  <si>
    <t xml:space="preserve">No signeu aquest document fins que no estigui tancat el treball tècnic per part de l’Escola de Postgrau. En aquell moment caldrà passar aquest document a PDF (recordeu "imprimir tot el llibre") i signar-ho electrònicament. </t>
  </si>
  <si>
    <t>Estructura responsable de l'Estudi</t>
  </si>
  <si>
    <t>Reconeixement docència virtual</t>
  </si>
  <si>
    <t>Data d'inici de l'assignatura</t>
  </si>
  <si>
    <t>Data de fi de l'assignatura</t>
  </si>
  <si>
    <t>Idioma d'impartició de l'assignatura</t>
  </si>
  <si>
    <t>Català</t>
  </si>
  <si>
    <t>Castellà</t>
  </si>
  <si>
    <t>Català-Castellà</t>
  </si>
  <si>
    <t>Anglès</t>
  </si>
  <si>
    <t>Català-Anglès</t>
  </si>
  <si>
    <t>Castellà-Anglès</t>
  </si>
  <si>
    <t>Castellà-Català-Anglès</t>
  </si>
  <si>
    <t>Presencial</t>
  </si>
  <si>
    <t>Híbrid</t>
  </si>
  <si>
    <t>Trieu una opció</t>
  </si>
  <si>
    <t>Català-Castellà-Anglès</t>
  </si>
  <si>
    <t>Màster de Formació Permanent</t>
  </si>
  <si>
    <t>Diploma d'Especialització</t>
  </si>
  <si>
    <t>Diploma d'Expert</t>
  </si>
  <si>
    <t>Curs d'Especialització</t>
  </si>
  <si>
    <t>Certificat Veterinari</t>
  </si>
  <si>
    <t>Expert en Neuroreabilitació</t>
  </si>
  <si>
    <t>Doctor/a</t>
  </si>
  <si>
    <t>Graduat/da - Llicenciat/da</t>
  </si>
  <si>
    <t>Sense titulació Univ.</t>
  </si>
  <si>
    <t>Catedràtic/a</t>
  </si>
  <si>
    <t>Titular Univ.</t>
  </si>
  <si>
    <t>Agregat/da</t>
  </si>
  <si>
    <t>Lector/a</t>
  </si>
  <si>
    <t>Altre professorat permanent</t>
  </si>
  <si>
    <t>Associat/da</t>
  </si>
  <si>
    <t>Altre professorat no permanent</t>
  </si>
  <si>
    <t>Docent Centre Adscrit</t>
  </si>
  <si>
    <t xml:space="preserve">Modalitat </t>
  </si>
  <si>
    <r>
      <rPr>
        <b/>
        <sz val="8"/>
        <color theme="1"/>
        <rFont val="Calibri"/>
        <family val="2"/>
        <scheme val="minor"/>
      </rPr>
      <t>Professorat extern</t>
    </r>
    <r>
      <rPr>
        <sz val="8"/>
        <color theme="1"/>
        <rFont val="Calibri"/>
        <family val="2"/>
        <scheme val="minor"/>
      </rPr>
      <t>: indiqueu Institució o Empresa</t>
    </r>
  </si>
  <si>
    <r>
      <rPr>
        <b/>
        <sz val="8"/>
        <color theme="1"/>
        <rFont val="Calibri"/>
        <family val="2"/>
        <scheme val="minor"/>
      </rPr>
      <t>DNI o passaport</t>
    </r>
    <r>
      <rPr>
        <sz val="8"/>
        <color theme="1"/>
        <rFont val="Calibri"/>
        <family val="2"/>
        <scheme val="minor"/>
      </rPr>
      <t xml:space="preserve"> del/de la docent </t>
    </r>
    <r>
      <rPr>
        <b/>
        <sz val="8"/>
        <color theme="1"/>
        <rFont val="Calibri"/>
        <family val="2"/>
        <scheme val="minor"/>
      </rPr>
      <t>(si és nova incorporació en l'estudi).</t>
    </r>
  </si>
  <si>
    <t xml:space="preserve">60% primer termini -40% segon termini </t>
  </si>
  <si>
    <t xml:space="preserve">50% primer termini -50% segon termini </t>
  </si>
  <si>
    <t>No hi ha pagament fraccionat</t>
  </si>
  <si>
    <t>2023/2024</t>
  </si>
  <si>
    <t>2024/2025</t>
  </si>
  <si>
    <t>2025/2026</t>
  </si>
  <si>
    <t>2026/2027</t>
  </si>
  <si>
    <t>2027/2028</t>
  </si>
  <si>
    <t>2028/2029</t>
  </si>
  <si>
    <t>% de docència impartida per professsorat doctor</t>
  </si>
  <si>
    <t>Pagament fraccionat</t>
  </si>
  <si>
    <t>Col·lectiu aplicable</t>
  </si>
  <si>
    <t>Persona de contacte amb alumnes</t>
  </si>
  <si>
    <t>DOCUMENT DE RENOVACIÓ ABREUJADA D'ESTUDIS PROPIS DE LA UAB</t>
  </si>
  <si>
    <t>Dades de la Direcció de l'Estudi</t>
  </si>
  <si>
    <t>Calendari de l'Estudi</t>
  </si>
  <si>
    <t>Full de professorat, hores de docència per assignatura i signatures de la direcció de l'estudi i la direcció de l'estructura responsable.</t>
  </si>
  <si>
    <t>Nom de l'Estudi</t>
  </si>
  <si>
    <t>Nom de la persona responsable de l'acta:</t>
  </si>
  <si>
    <t xml:space="preserve">L'estudi haurà de garantir la reserva d'un 5% de places en el cas de Màsters de Formació Permanent i Postgraus amb una oferta superior a 20 places, i de la reserva d'una plaça en el cas </t>
  </si>
  <si>
    <t>Dades de l'Estudi</t>
  </si>
  <si>
    <t>2029/2030</t>
  </si>
  <si>
    <t>Si necessiteu afegir més assignatures, si us plau, contacteu amb ep.propostes.formacio@uab.cat</t>
  </si>
  <si>
    <t>Tots els estudis es publiquen a la web de la UAB. Si per alguna raó considereu que no s’ha de publicar indiqueu-ho a continuació</t>
  </si>
  <si>
    <t>Curs acadèmic d'inici de l'Estudi</t>
  </si>
  <si>
    <t>PAS-F</t>
  </si>
  <si>
    <t>PAS-L</t>
  </si>
  <si>
    <r>
      <rPr>
        <b/>
        <sz val="8"/>
        <color theme="1"/>
        <rFont val="Calibri"/>
        <family val="2"/>
        <scheme val="minor"/>
      </rPr>
      <t xml:space="preserve">Prof UAB-Escola Adscrita: </t>
    </r>
    <r>
      <rPr>
        <sz val="8"/>
        <color theme="1"/>
        <rFont val="Calibri"/>
        <family val="2"/>
        <scheme val="minor"/>
      </rPr>
      <t xml:space="preserve">                     (indicar alguna de les opcions del despegable)                    </t>
    </r>
  </si>
  <si>
    <r>
      <rPr>
        <b/>
        <sz val="8"/>
        <color theme="1"/>
        <rFont val="Calibri"/>
        <family val="2"/>
        <scheme val="minor"/>
      </rPr>
      <t xml:space="preserve">Grau Acadèmic: </t>
    </r>
    <r>
      <rPr>
        <sz val="8"/>
        <color theme="1"/>
        <rFont val="Calibri"/>
        <family val="2"/>
        <scheme val="minor"/>
      </rPr>
      <t xml:space="preserve">                       (indicar alguna de les opcions del despegable)     </t>
    </r>
  </si>
  <si>
    <t>Virtual</t>
  </si>
  <si>
    <t>% de docència virtual (en estudis de MFP i Diplomes)</t>
  </si>
  <si>
    <r>
      <rPr>
        <b/>
        <sz val="8"/>
        <color theme="1"/>
        <rFont val="Calibri"/>
        <family val="2"/>
        <scheme val="minor"/>
      </rPr>
      <t xml:space="preserve">Altres tasques docents (no poseu hores, només el concepte):
</t>
    </r>
    <r>
      <rPr>
        <sz val="8"/>
        <color theme="1"/>
        <rFont val="Calibri"/>
        <family val="2"/>
        <scheme val="minor"/>
      </rPr>
      <t>-Tutor pràctiques 
-Tutor TFM 
-Tribunals TFM 
-Altres (especificar)</t>
    </r>
  </si>
  <si>
    <t>Número de crèdits de l'Estudi</t>
  </si>
  <si>
    <t>Només per Cursos d'Especialització amb una única assignatura es pot posar "hibrid" si l'estudi ho és</t>
  </si>
  <si>
    <t>de l'estructura responsable de l'estudi</t>
  </si>
  <si>
    <t>% de docència impartida per professorat UAB-Escoles Adscrites</t>
  </si>
  <si>
    <t>Hores impartides prof, UAB-Escoles Adscrites</t>
  </si>
  <si>
    <t>de Màsters de Formació Permanent i Postgraus amb una oferta inferior a 20 places, per alumnat amb discapacitat</t>
  </si>
  <si>
    <r>
      <t xml:space="preserve">Reconeixement d'hores virtuals
</t>
    </r>
    <r>
      <rPr>
        <sz val="8"/>
        <color theme="1"/>
        <rFont val="Calibri"/>
        <family val="2"/>
        <scheme val="minor"/>
      </rPr>
      <t>(número de crèdits impartits x 25 x 0,25)</t>
    </r>
  </si>
  <si>
    <t xml:space="preserve">Observacions del document </t>
  </si>
  <si>
    <t>Estudis continguts (emplenar només en cas de que el programa formatiu els tingui)</t>
  </si>
  <si>
    <t>Només cal emplenar aquests apartats (marcats en color gris) en el cas que el vostre estudi tingui estudis continguts.</t>
  </si>
  <si>
    <t>Codi TCS i edició</t>
  </si>
  <si>
    <t>Nom i cognoms</t>
  </si>
  <si>
    <t>Tipologia de l'Estudi</t>
  </si>
  <si>
    <t>Títol de l'Estudi</t>
  </si>
  <si>
    <t>Resident Veterinari</t>
  </si>
  <si>
    <t>Número mínim d'alumnat</t>
  </si>
  <si>
    <t>Número màxim d'alumnat</t>
  </si>
  <si>
    <t>Inseriu més línies si necessiteu afegir més preus per crèdits especials</t>
  </si>
  <si>
    <t xml:space="preserve">(si a l'escriure en aquest apartat voleu fer un punt i apart premeu la tecla "alt"+ enter en el vostre teclat)
</t>
  </si>
  <si>
    <t>Categoria acadèmica</t>
  </si>
  <si>
    <t>Tipololgia d'estudi</t>
  </si>
  <si>
    <t>Número mímim d'alumnat</t>
  </si>
  <si>
    <t>Si necessites més línies, selecciona aquesta fila i clica el botó "Insereix" de la cinta d'opcions</t>
  </si>
  <si>
    <r>
      <rPr>
        <b/>
        <sz val="8"/>
        <color theme="1"/>
        <rFont val="Calibri"/>
        <family val="2"/>
        <scheme val="minor"/>
      </rPr>
      <t xml:space="preserve">Grau Acadèmic: </t>
    </r>
    <r>
      <rPr>
        <sz val="8"/>
        <color theme="1"/>
        <rFont val="Calibri"/>
        <family val="2"/>
        <scheme val="minor"/>
      </rPr>
      <t xml:space="preserve">                       (indicar alguna de les opcions del desplegable)     </t>
    </r>
  </si>
  <si>
    <t>Hores de docència teòrica (presencial)</t>
  </si>
  <si>
    <t>Hores de docència pràctica (presencial)</t>
  </si>
  <si>
    <t>Nom i cognoms del professorat</t>
  </si>
  <si>
    <t>Titular</t>
  </si>
  <si>
    <t>Extern UAB</t>
  </si>
  <si>
    <t>Preus especial de l'estudi</t>
  </si>
  <si>
    <t>Obligatòria</t>
  </si>
  <si>
    <t>Optativa</t>
  </si>
  <si>
    <t>Tipus: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</si>
</sst>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dd/mm/yy;@"/>
    <numFmt numFmtId="165" formatCode="dd/mm/yyyy;@"/>
  </numFmts>
  <fonts count="31" x14ac:knownFonts="1">
    <font>
      <sz val="11"/>
      <color theme="1"/>
      <name val="Calibri"/>
      <family val="2"/>
      <scheme val="minor"/>
    </font>
    <font>
      <sz val="9"/>
      <color theme="1"/>
      <name val="Calibri"/>
      <family val="2"/>
      <scheme val="minor"/>
    </font>
    <font>
      <sz val="8"/>
      <color theme="1"/>
      <name val="Calibri"/>
      <family val="2"/>
      <scheme val="minor"/>
    </font>
    <font>
      <sz val="10"/>
      <color theme="1"/>
      <name val="Calibri"/>
      <family val="2"/>
      <scheme val="minor"/>
    </font>
    <font>
      <i/>
      <sz val="10"/>
      <color theme="1"/>
      <name val="Calibri"/>
      <family val="2"/>
      <scheme val="minor"/>
    </font>
    <font>
      <sz val="6"/>
      <color theme="1"/>
      <name val="Calibri"/>
      <family val="2"/>
      <scheme val="minor"/>
    </font>
    <font>
      <sz val="6"/>
      <name val="Calibri"/>
      <family val="2"/>
      <scheme val="minor"/>
    </font>
    <font>
      <b/>
      <sz val="6"/>
      <color theme="1"/>
      <name val="Calibri"/>
      <family val="2"/>
      <scheme val="minor"/>
    </font>
    <font>
      <sz val="10"/>
      <name val="Arial"/>
      <family val="2"/>
    </font>
    <font>
      <b/>
      <i/>
      <sz val="8"/>
      <color rgb="FF0070C0"/>
      <name val="Calibri"/>
      <family val="2"/>
      <scheme val="minor"/>
    </font>
    <font>
      <sz val="8"/>
      <color rgb="FF404040"/>
      <name val="Calibri"/>
      <family val="2"/>
      <scheme val="minor"/>
    </font>
    <font>
      <b/>
      <sz val="9"/>
      <color rgb="FF808080"/>
      <name val="Calibri"/>
      <family val="2"/>
      <scheme val="minor"/>
    </font>
    <font>
      <i/>
      <sz val="8"/>
      <name val="Calibri"/>
      <family val="2"/>
      <scheme val="minor"/>
    </font>
    <font>
      <i/>
      <sz val="8"/>
      <color theme="1"/>
      <name val="Calibri"/>
      <family val="2"/>
      <scheme val="minor"/>
    </font>
    <font>
      <b/>
      <sz val="9"/>
      <color theme="1"/>
      <name val="Calibri"/>
      <family val="2"/>
      <scheme val="minor"/>
    </font>
    <font>
      <i/>
      <sz val="9"/>
      <color theme="1"/>
      <name val="Calibri"/>
      <family val="2"/>
      <scheme val="minor"/>
    </font>
    <font>
      <b/>
      <sz val="8"/>
      <color theme="1"/>
      <name val="Calibri"/>
      <family val="2"/>
      <scheme val="minor"/>
    </font>
    <font>
      <b/>
      <sz val="10"/>
      <color theme="1"/>
      <name val="Calibri"/>
      <family val="2"/>
      <scheme val="minor"/>
    </font>
    <font>
      <b/>
      <sz val="11"/>
      <color theme="1"/>
      <name val="Calibri"/>
      <family val="2"/>
      <scheme val="minor"/>
    </font>
    <font>
      <sz val="11"/>
      <color theme="1"/>
      <name val="Calibri"/>
      <family val="2"/>
      <scheme val="minor"/>
    </font>
    <font>
      <sz val="9"/>
      <color theme="0"/>
      <name val="Calibri"/>
      <family val="2"/>
      <scheme val="minor"/>
    </font>
    <font>
      <i/>
      <sz val="11"/>
      <color theme="1"/>
      <name val="Calibri"/>
      <family val="2"/>
      <scheme val="minor"/>
    </font>
    <font>
      <sz val="11"/>
      <name val="Calibri"/>
      <family val="2"/>
      <scheme val="minor"/>
    </font>
    <font>
      <sz val="11"/>
      <color theme="0"/>
      <name val="Calibri"/>
      <family val="2"/>
      <scheme val="minor"/>
    </font>
    <font>
      <sz val="9"/>
      <color theme="9" tint="0.79998168889431442"/>
      <name val="Calibri"/>
      <family val="2"/>
      <scheme val="minor"/>
    </font>
    <font>
      <sz val="10"/>
      <color rgb="FF0070C0"/>
      <name val="Calibri"/>
      <family val="2"/>
      <scheme val="minor"/>
    </font>
    <font>
      <sz val="9"/>
      <color rgb="FF0070C0"/>
      <name val="Calibri"/>
      <family val="2"/>
      <scheme val="minor"/>
    </font>
    <font>
      <i/>
      <sz val="9"/>
      <color rgb="FF0070C0"/>
      <name val="Calibri"/>
      <family val="2"/>
      <scheme val="minor"/>
    </font>
    <font>
      <sz val="8"/>
      <color rgb="FF0070C0"/>
      <name val="Calibri"/>
      <family val="2"/>
      <scheme val="minor"/>
    </font>
    <font>
      <sz val="9"/>
      <name val="Calibri"/>
      <family val="2"/>
      <scheme val="minor"/>
    </font>
    <font>
      <b/>
      <sz val="9"/>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s>
  <borders count="52">
    <border>
      <left/>
      <right/>
      <top/>
      <bottom/>
      <diagonal/>
    </border>
    <border>
      <left style="hair">
        <color auto="1"/>
      </left>
      <right style="hair">
        <color auto="1"/>
      </right>
      <top style="hair">
        <color auto="1"/>
      </top>
      <bottom style="hair">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hair">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diagonal/>
    </border>
    <border>
      <left style="hair">
        <color auto="1"/>
      </left>
      <right style="thin">
        <color auto="1"/>
      </right>
      <top/>
      <bottom style="hair">
        <color auto="1"/>
      </bottom>
      <diagonal/>
    </border>
    <border>
      <left style="hair">
        <color auto="1"/>
      </left>
      <right style="thin">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right/>
      <top style="hair">
        <color auto="1"/>
      </top>
      <bottom/>
      <diagonal/>
    </border>
    <border>
      <left/>
      <right style="thin">
        <color auto="1"/>
      </right>
      <top style="hair">
        <color auto="1"/>
      </top>
      <bottom/>
      <diagonal/>
    </border>
    <border>
      <left/>
      <right/>
      <top/>
      <bottom style="hair">
        <color auto="1"/>
      </bottom>
      <diagonal/>
    </border>
    <border>
      <left/>
      <right style="thin">
        <color auto="1"/>
      </right>
      <top/>
      <bottom style="hair">
        <color auto="1"/>
      </bottom>
      <diagonal/>
    </border>
    <border>
      <left style="hair">
        <color auto="1"/>
      </left>
      <right/>
      <top style="hair">
        <color auto="1"/>
      </top>
      <bottom/>
      <diagonal/>
    </border>
    <border>
      <left style="thin">
        <color auto="1"/>
      </left>
      <right/>
      <top style="hair">
        <color auto="1"/>
      </top>
      <bottom/>
      <diagonal/>
    </border>
    <border>
      <left/>
      <right style="hair">
        <color auto="1"/>
      </right>
      <top style="hair">
        <color auto="1"/>
      </top>
      <bottom/>
      <diagonal/>
    </border>
    <border>
      <left style="thin">
        <color auto="1"/>
      </left>
      <right/>
      <top/>
      <bottom style="hair">
        <color auto="1"/>
      </bottom>
      <diagonal/>
    </border>
    <border>
      <left/>
      <right style="hair">
        <color auto="1"/>
      </right>
      <top/>
      <bottom style="hair">
        <color auto="1"/>
      </bottom>
      <diagonal/>
    </border>
    <border>
      <left style="hair">
        <color auto="1"/>
      </left>
      <right/>
      <top/>
      <bottom style="hair">
        <color auto="1"/>
      </bottom>
      <diagonal/>
    </border>
    <border>
      <left style="hair">
        <color auto="1"/>
      </left>
      <right style="thin">
        <color auto="1"/>
      </right>
      <top style="thin">
        <color auto="1"/>
      </top>
      <bottom style="hair">
        <color auto="1"/>
      </bottom>
      <diagonal/>
    </border>
    <border>
      <left/>
      <right style="hair">
        <color auto="1"/>
      </right>
      <top style="thin">
        <color auto="1"/>
      </top>
      <bottom style="thin">
        <color auto="1"/>
      </bottom>
      <diagonal/>
    </border>
    <border>
      <left/>
      <right style="hair">
        <color auto="1"/>
      </right>
      <top style="thin">
        <color auto="1"/>
      </top>
      <bottom style="hair">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style="hair">
        <color auto="1"/>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8" fillId="0" borderId="0"/>
    <xf numFmtId="9" fontId="19" fillId="0" borderId="0" applyFont="0" applyFill="0" applyBorder="0" applyAlignment="0" applyProtection="0"/>
    <xf numFmtId="44" fontId="19" fillId="0" borderId="0" applyFont="0" applyFill="0" applyBorder="0" applyAlignment="0" applyProtection="0"/>
  </cellStyleXfs>
  <cellXfs count="254">
    <xf numFmtId="0" fontId="0" fillId="0" borderId="0" xfId="0"/>
    <xf numFmtId="0" fontId="0" fillId="0" borderId="0" xfId="0" applyAlignment="1">
      <alignment vertical="top"/>
    </xf>
    <xf numFmtId="0" fontId="3" fillId="0" borderId="0" xfId="0" applyFont="1"/>
    <xf numFmtId="0" fontId="3" fillId="0" borderId="6" xfId="0" applyFont="1" applyBorder="1"/>
    <xf numFmtId="0" fontId="0" fillId="3" borderId="0" xfId="0" applyFill="1" applyAlignment="1">
      <alignment horizontal="left" vertical="center"/>
    </xf>
    <xf numFmtId="0" fontId="5" fillId="3" borderId="28"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1" fillId="3" borderId="0" xfId="0" applyFont="1" applyFill="1"/>
    <xf numFmtId="0" fontId="0" fillId="3" borderId="0" xfId="0" applyFill="1"/>
    <xf numFmtId="0" fontId="1" fillId="4" borderId="0" xfId="0" applyFont="1" applyFill="1"/>
    <xf numFmtId="0" fontId="0" fillId="4" borderId="0" xfId="0" applyFill="1"/>
    <xf numFmtId="0" fontId="0" fillId="5" borderId="0" xfId="0" applyFill="1"/>
    <xf numFmtId="0" fontId="0" fillId="5" borderId="29" xfId="0" applyFill="1" applyBorder="1"/>
    <xf numFmtId="0" fontId="6" fillId="4" borderId="29"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0" fillId="0" borderId="0" xfId="0" applyAlignment="1">
      <alignment vertical="center"/>
    </xf>
    <xf numFmtId="0" fontId="10" fillId="0" borderId="0" xfId="0" applyFont="1" applyAlignment="1">
      <alignment horizontal="center" vertical="center"/>
    </xf>
    <xf numFmtId="0" fontId="13" fillId="0" borderId="0" xfId="0" applyFont="1"/>
    <xf numFmtId="0" fontId="2" fillId="0" borderId="0" xfId="0" applyFont="1"/>
    <xf numFmtId="0" fontId="3" fillId="0" borderId="37" xfId="0" applyFont="1" applyBorder="1"/>
    <xf numFmtId="0" fontId="3" fillId="0" borderId="38" xfId="0" applyFont="1" applyBorder="1"/>
    <xf numFmtId="0" fontId="3" fillId="0" borderId="35" xfId="0" applyFont="1" applyBorder="1"/>
    <xf numFmtId="0" fontId="3" fillId="0" borderId="36" xfId="0" applyFont="1" applyBorder="1"/>
    <xf numFmtId="0" fontId="0" fillId="0" borderId="2" xfId="0" applyBorder="1" applyProtection="1">
      <protection locked="0"/>
    </xf>
    <xf numFmtId="0" fontId="0" fillId="0" borderId="3" xfId="0" applyBorder="1" applyProtection="1">
      <protection locked="0"/>
    </xf>
    <xf numFmtId="0" fontId="0" fillId="0" borderId="4" xfId="0" applyBorder="1" applyProtection="1">
      <protection locked="0"/>
    </xf>
    <xf numFmtId="0" fontId="0" fillId="0" borderId="5" xfId="0" applyBorder="1" applyProtection="1">
      <protection locked="0"/>
    </xf>
    <xf numFmtId="0" fontId="0" fillId="0" borderId="0" xfId="0" applyProtection="1">
      <protection locked="0"/>
    </xf>
    <xf numFmtId="0" fontId="0" fillId="0" borderId="6"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30" xfId="0" applyBorder="1" applyProtection="1">
      <protection locked="0"/>
    </xf>
    <xf numFmtId="0" fontId="3" fillId="3" borderId="7" xfId="0" applyFont="1" applyFill="1" applyBorder="1" applyAlignment="1">
      <alignment vertical="center" wrapText="1"/>
    </xf>
    <xf numFmtId="0" fontId="3" fillId="3" borderId="23" xfId="0" applyFont="1" applyFill="1" applyBorder="1"/>
    <xf numFmtId="0" fontId="3" fillId="3" borderId="25" xfId="0" applyFont="1" applyFill="1" applyBorder="1"/>
    <xf numFmtId="0" fontId="3" fillId="3" borderId="11" xfId="0" applyFont="1" applyFill="1" applyBorder="1"/>
    <xf numFmtId="0" fontId="3" fillId="3" borderId="12" xfId="0" applyFont="1" applyFill="1" applyBorder="1" applyAlignment="1">
      <alignment horizontal="left" vertical="center" wrapText="1"/>
    </xf>
    <xf numFmtId="0" fontId="0" fillId="3" borderId="1" xfId="0" applyFill="1" applyBorder="1" applyAlignment="1">
      <alignment vertical="center" wrapText="1"/>
    </xf>
    <xf numFmtId="0" fontId="0" fillId="3" borderId="14" xfId="0" applyFill="1" applyBorder="1" applyAlignment="1">
      <alignment vertical="center" wrapText="1"/>
    </xf>
    <xf numFmtId="0" fontId="3" fillId="3" borderId="40" xfId="0" applyFont="1" applyFill="1" applyBorder="1"/>
    <xf numFmtId="0" fontId="3" fillId="3" borderId="35" xfId="0" applyFont="1" applyFill="1" applyBorder="1"/>
    <xf numFmtId="0" fontId="3" fillId="3" borderId="42" xfId="0" applyFont="1" applyFill="1" applyBorder="1"/>
    <xf numFmtId="0" fontId="2" fillId="3" borderId="1"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1" fillId="3" borderId="8" xfId="0" applyFont="1" applyFill="1" applyBorder="1"/>
    <xf numFmtId="0" fontId="1" fillId="3" borderId="9" xfId="0" applyFont="1" applyFill="1" applyBorder="1"/>
    <xf numFmtId="0" fontId="14" fillId="3" borderId="17" xfId="0" applyFont="1" applyFill="1" applyBorder="1"/>
    <xf numFmtId="0" fontId="1" fillId="4" borderId="18" xfId="0" applyFont="1" applyFill="1" applyBorder="1"/>
    <xf numFmtId="0" fontId="1" fillId="4" borderId="46" xfId="0" applyFont="1" applyFill="1" applyBorder="1"/>
    <xf numFmtId="0" fontId="1" fillId="4" borderId="29" xfId="0" applyFont="1" applyFill="1" applyBorder="1"/>
    <xf numFmtId="0" fontId="3" fillId="4" borderId="18" xfId="0" applyFont="1" applyFill="1" applyBorder="1"/>
    <xf numFmtId="0" fontId="3" fillId="4" borderId="19" xfId="0" applyFont="1" applyFill="1" applyBorder="1"/>
    <xf numFmtId="0" fontId="3" fillId="4" borderId="10" xfId="0" applyFont="1" applyFill="1" applyBorder="1"/>
    <xf numFmtId="0" fontId="3" fillId="4" borderId="0" xfId="0" applyFont="1" applyFill="1"/>
    <xf numFmtId="0" fontId="0" fillId="3" borderId="3" xfId="0" applyFill="1" applyBorder="1"/>
    <xf numFmtId="0" fontId="0" fillId="3" borderId="4" xfId="0" applyFill="1" applyBorder="1"/>
    <xf numFmtId="0" fontId="0" fillId="3" borderId="8" xfId="0" applyFill="1" applyBorder="1"/>
    <xf numFmtId="0" fontId="0" fillId="3" borderId="9" xfId="0" applyFill="1" applyBorder="1"/>
    <xf numFmtId="0" fontId="3" fillId="3" borderId="7"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1" fillId="3" borderId="20" xfId="0" applyFont="1" applyFill="1" applyBorder="1"/>
    <xf numFmtId="0" fontId="1" fillId="3" borderId="47" xfId="0" applyFont="1" applyFill="1" applyBorder="1"/>
    <xf numFmtId="0" fontId="1" fillId="3" borderId="23" xfId="0" applyFont="1" applyFill="1" applyBorder="1"/>
    <xf numFmtId="0" fontId="1" fillId="3" borderId="13" xfId="0" applyFont="1" applyFill="1" applyBorder="1"/>
    <xf numFmtId="0" fontId="0" fillId="3" borderId="13" xfId="0" applyFill="1" applyBorder="1"/>
    <xf numFmtId="0" fontId="1" fillId="3" borderId="25" xfId="0" applyFont="1" applyFill="1" applyBorder="1"/>
    <xf numFmtId="0" fontId="0" fillId="3" borderId="34" xfId="0" applyFill="1" applyBorder="1"/>
    <xf numFmtId="0" fontId="1" fillId="3" borderId="45" xfId="0" applyFont="1" applyFill="1" applyBorder="1"/>
    <xf numFmtId="0" fontId="1" fillId="3" borderId="14" xfId="0" applyFont="1" applyFill="1" applyBorder="1"/>
    <xf numFmtId="0" fontId="17" fillId="3" borderId="11" xfId="0" applyFont="1" applyFill="1" applyBorder="1"/>
    <xf numFmtId="0" fontId="17" fillId="3" borderId="20" xfId="0" applyFont="1" applyFill="1" applyBorder="1"/>
    <xf numFmtId="0" fontId="18" fillId="4" borderId="0" xfId="0" applyFont="1" applyFill="1" applyAlignment="1">
      <alignment horizontal="center" vertical="center"/>
    </xf>
    <xf numFmtId="0" fontId="18" fillId="3" borderId="0" xfId="0" applyFont="1" applyFill="1" applyAlignment="1">
      <alignment horizontal="center" vertical="center"/>
    </xf>
    <xf numFmtId="0" fontId="18" fillId="4" borderId="0" xfId="0" applyFont="1" applyFill="1" applyAlignment="1">
      <alignment horizontal="left" vertical="center"/>
    </xf>
    <xf numFmtId="0" fontId="20" fillId="0" borderId="0" xfId="0" applyFont="1" applyProtection="1">
      <protection hidden="1"/>
    </xf>
    <xf numFmtId="9" fontId="1" fillId="3" borderId="14" xfId="2" applyFont="1" applyFill="1" applyBorder="1"/>
    <xf numFmtId="9" fontId="1" fillId="3" borderId="17" xfId="2" applyFont="1" applyFill="1" applyBorder="1"/>
    <xf numFmtId="0" fontId="21" fillId="0" borderId="0" xfId="0" applyFont="1"/>
    <xf numFmtId="0" fontId="22" fillId="0" borderId="0" xfId="0" applyFont="1"/>
    <xf numFmtId="9" fontId="1" fillId="3" borderId="15" xfId="2" applyFont="1" applyFill="1" applyBorder="1"/>
    <xf numFmtId="0" fontId="23" fillId="0" borderId="0" xfId="0" applyFont="1"/>
    <xf numFmtId="0" fontId="24" fillId="3" borderId="9" xfId="0" applyFont="1" applyFill="1" applyBorder="1" applyAlignment="1" applyProtection="1">
      <alignment horizontal="center"/>
      <protection hidden="1"/>
    </xf>
    <xf numFmtId="0" fontId="24" fillId="3" borderId="9" xfId="0" applyFont="1" applyFill="1" applyBorder="1"/>
    <xf numFmtId="0" fontId="23" fillId="0" borderId="0" xfId="0" applyFont="1" applyProtection="1">
      <protection hidden="1"/>
    </xf>
    <xf numFmtId="0" fontId="3" fillId="0" borderId="50" xfId="0" applyFont="1" applyBorder="1"/>
    <xf numFmtId="0" fontId="0" fillId="3" borderId="2" xfId="0" applyFill="1" applyBorder="1"/>
    <xf numFmtId="0" fontId="3" fillId="3" borderId="34" xfId="0" applyFont="1" applyFill="1" applyBorder="1"/>
    <xf numFmtId="0" fontId="3" fillId="3" borderId="33" xfId="0" applyFont="1" applyFill="1" applyBorder="1"/>
    <xf numFmtId="0" fontId="3" fillId="0" borderId="26" xfId="0" applyFont="1" applyBorder="1"/>
    <xf numFmtId="0" fontId="3" fillId="0" borderId="27" xfId="0" applyFont="1" applyBorder="1"/>
    <xf numFmtId="0" fontId="3" fillId="0" borderId="24" xfId="0" applyFont="1" applyBorder="1"/>
    <xf numFmtId="0" fontId="3" fillId="0" borderId="12" xfId="0" applyFont="1" applyBorder="1"/>
    <xf numFmtId="0" fontId="3" fillId="3" borderId="13" xfId="0" applyFont="1" applyFill="1" applyBorder="1"/>
    <xf numFmtId="0" fontId="3" fillId="3" borderId="20" xfId="0" applyFont="1" applyFill="1" applyBorder="1"/>
    <xf numFmtId="0" fontId="4" fillId="0" borderId="0" xfId="0" applyFont="1"/>
    <xf numFmtId="0" fontId="16" fillId="3" borderId="7" xfId="0" applyFont="1" applyFill="1" applyBorder="1" applyAlignment="1">
      <alignment horizontal="left" vertical="center" wrapText="1"/>
    </xf>
    <xf numFmtId="0" fontId="25" fillId="2" borderId="4" xfId="0" applyFont="1" applyFill="1" applyBorder="1" applyAlignment="1" applyProtection="1">
      <alignment horizontal="center" vertical="center" wrapText="1"/>
      <protection locked="0"/>
    </xf>
    <xf numFmtId="0" fontId="25" fillId="2" borderId="13" xfId="0" applyFont="1" applyFill="1" applyBorder="1" applyProtection="1">
      <protection locked="0"/>
    </xf>
    <xf numFmtId="0" fontId="25" fillId="2" borderId="34" xfId="0" applyFont="1" applyFill="1" applyBorder="1" applyProtection="1">
      <protection locked="0"/>
    </xf>
    <xf numFmtId="0" fontId="25" fillId="2" borderId="13" xfId="0" applyFont="1" applyFill="1" applyBorder="1" applyAlignment="1" applyProtection="1">
      <alignment horizontal="center"/>
      <protection locked="0"/>
    </xf>
    <xf numFmtId="0" fontId="25" fillId="3" borderId="13" xfId="0" applyFont="1" applyFill="1" applyBorder="1" applyAlignment="1">
      <alignment horizontal="left"/>
    </xf>
    <xf numFmtId="0" fontId="25" fillId="2" borderId="41" xfId="0" applyFont="1" applyFill="1" applyBorder="1" applyAlignment="1" applyProtection="1">
      <alignment horizontal="center"/>
      <protection locked="0"/>
    </xf>
    <xf numFmtId="0" fontId="26" fillId="2" borderId="7" xfId="0" applyFont="1" applyFill="1" applyBorder="1" applyAlignment="1" applyProtection="1">
      <alignment horizontal="left" wrapText="1"/>
      <protection locked="0"/>
    </xf>
    <xf numFmtId="0" fontId="26" fillId="2" borderId="1" xfId="0" applyFont="1" applyFill="1" applyBorder="1" applyAlignment="1" applyProtection="1">
      <alignment horizontal="left" wrapText="1"/>
      <protection locked="0"/>
    </xf>
    <xf numFmtId="0" fontId="26" fillId="2" borderId="1" xfId="0" applyFont="1" applyFill="1" applyBorder="1" applyAlignment="1" applyProtection="1">
      <alignment horizontal="center" wrapText="1"/>
      <protection locked="0"/>
    </xf>
    <xf numFmtId="0" fontId="26" fillId="2" borderId="11" xfId="0" applyFont="1" applyFill="1" applyBorder="1" applyAlignment="1" applyProtection="1">
      <alignment horizontal="left" wrapText="1"/>
      <protection locked="0"/>
    </xf>
    <xf numFmtId="0" fontId="26" fillId="2" borderId="14" xfId="0" applyFont="1" applyFill="1" applyBorder="1" applyAlignment="1" applyProtection="1">
      <alignment horizontal="left"/>
      <protection locked="0"/>
    </xf>
    <xf numFmtId="0" fontId="27" fillId="2" borderId="7" xfId="0" applyFont="1" applyFill="1" applyBorder="1" applyAlignment="1" applyProtection="1">
      <alignment horizontal="left"/>
      <protection locked="0"/>
    </xf>
    <xf numFmtId="0" fontId="26" fillId="2" borderId="15" xfId="0" applyFont="1" applyFill="1" applyBorder="1" applyAlignment="1" applyProtection="1">
      <alignment horizontal="left"/>
      <protection locked="0"/>
    </xf>
    <xf numFmtId="14" fontId="25" fillId="2" borderId="13" xfId="0" applyNumberFormat="1" applyFont="1" applyFill="1" applyBorder="1" applyProtection="1">
      <protection locked="0"/>
    </xf>
    <xf numFmtId="14" fontId="25" fillId="2" borderId="43" xfId="0" applyNumberFormat="1" applyFont="1" applyFill="1" applyBorder="1" applyProtection="1">
      <protection locked="0"/>
    </xf>
    <xf numFmtId="0" fontId="0" fillId="0" borderId="0" xfId="0" applyAlignment="1">
      <alignment horizontal="center" vertical="center"/>
    </xf>
    <xf numFmtId="0" fontId="0" fillId="0" borderId="0" xfId="0" applyAlignment="1">
      <alignment horizontal="left" vertical="center"/>
    </xf>
    <xf numFmtId="0" fontId="3" fillId="3" borderId="18" xfId="0" applyFont="1" applyFill="1" applyBorder="1" applyAlignment="1">
      <alignment vertical="center"/>
    </xf>
    <xf numFmtId="0" fontId="3" fillId="0" borderId="0" xfId="0" applyFont="1" applyAlignment="1">
      <alignment vertical="center"/>
    </xf>
    <xf numFmtId="0" fontId="25" fillId="2" borderId="30" xfId="0" applyFont="1" applyFill="1" applyBorder="1" applyAlignment="1" applyProtection="1">
      <alignment vertical="center" wrapText="1"/>
      <protection locked="0"/>
    </xf>
    <xf numFmtId="0" fontId="25" fillId="2" borderId="10" xfId="0" applyFont="1" applyFill="1" applyBorder="1" applyAlignment="1" applyProtection="1">
      <alignment vertical="center"/>
      <protection locked="0"/>
    </xf>
    <xf numFmtId="0" fontId="3" fillId="3" borderId="2" xfId="0" applyFont="1" applyFill="1" applyBorder="1" applyAlignment="1">
      <alignment vertical="center"/>
    </xf>
    <xf numFmtId="0" fontId="3" fillId="3" borderId="48" xfId="0" applyFont="1" applyFill="1" applyBorder="1" applyAlignment="1">
      <alignment vertical="center"/>
    </xf>
    <xf numFmtId="0" fontId="25" fillId="2" borderId="19" xfId="0" applyFont="1" applyFill="1" applyBorder="1" applyAlignment="1" applyProtection="1">
      <alignment vertical="center"/>
      <protection locked="0"/>
    </xf>
    <xf numFmtId="0" fontId="3" fillId="0" borderId="0" xfId="0" applyFont="1" applyAlignment="1" applyProtection="1">
      <alignment vertical="center"/>
      <protection locked="0"/>
    </xf>
    <xf numFmtId="0" fontId="3" fillId="0" borderId="19" xfId="0" applyFont="1" applyBorder="1" applyAlignment="1">
      <alignment vertical="center"/>
    </xf>
    <xf numFmtId="0" fontId="3" fillId="0" borderId="19" xfId="0" applyFont="1" applyBorder="1" applyAlignment="1" applyProtection="1">
      <alignment vertical="center"/>
      <protection locked="0"/>
    </xf>
    <xf numFmtId="44" fontId="25" fillId="2" borderId="19" xfId="3" applyFont="1" applyFill="1" applyBorder="1" applyAlignment="1" applyProtection="1">
      <alignment vertical="center"/>
      <protection locked="0"/>
    </xf>
    <xf numFmtId="44" fontId="25" fillId="3" borderId="10" xfId="3" applyFont="1" applyFill="1" applyBorder="1" applyAlignment="1">
      <alignment vertical="center"/>
    </xf>
    <xf numFmtId="0" fontId="13" fillId="0" borderId="0" xfId="0" applyFont="1" applyAlignment="1">
      <alignment vertical="center"/>
    </xf>
    <xf numFmtId="0" fontId="3" fillId="3" borderId="3" xfId="0" applyFont="1" applyFill="1" applyBorder="1" applyAlignment="1">
      <alignment vertical="center"/>
    </xf>
    <xf numFmtId="0" fontId="3" fillId="3" borderId="4" xfId="0" applyFont="1" applyFill="1" applyBorder="1" applyAlignment="1">
      <alignment vertical="center"/>
    </xf>
    <xf numFmtId="0" fontId="3" fillId="3" borderId="25" xfId="0" applyFont="1" applyFill="1" applyBorder="1" applyAlignment="1">
      <alignment vertical="center"/>
    </xf>
    <xf numFmtId="0" fontId="3" fillId="3" borderId="0" xfId="0" applyFont="1" applyFill="1" applyAlignment="1">
      <alignment vertical="center"/>
    </xf>
    <xf numFmtId="0" fontId="26" fillId="2" borderId="31" xfId="0" applyFont="1" applyFill="1" applyBorder="1" applyAlignment="1" applyProtection="1">
      <alignment horizontal="left" vertical="center" wrapText="1"/>
      <protection locked="0"/>
    </xf>
    <xf numFmtId="0" fontId="26" fillId="2" borderId="32" xfId="0" applyFont="1" applyFill="1" applyBorder="1" applyAlignment="1" applyProtection="1">
      <alignment horizontal="left" vertical="center" wrapText="1"/>
      <protection locked="0"/>
    </xf>
    <xf numFmtId="0" fontId="26" fillId="2" borderId="17" xfId="0" applyFont="1" applyFill="1" applyBorder="1" applyAlignment="1" applyProtection="1">
      <alignment horizontal="left" vertical="center" wrapText="1"/>
      <protection locked="0"/>
    </xf>
    <xf numFmtId="0" fontId="26" fillId="2" borderId="7" xfId="0" applyFont="1" applyFill="1" applyBorder="1" applyAlignment="1" applyProtection="1">
      <alignment horizontal="left" vertical="center" wrapText="1"/>
      <protection locked="0"/>
    </xf>
    <xf numFmtId="0" fontId="26" fillId="2" borderId="1" xfId="0" applyFont="1" applyFill="1" applyBorder="1" applyAlignment="1" applyProtection="1">
      <alignment horizontal="left" vertical="center" wrapText="1"/>
      <protection locked="0"/>
    </xf>
    <xf numFmtId="0" fontId="26" fillId="2" borderId="14" xfId="0" applyFont="1" applyFill="1" applyBorder="1" applyAlignment="1" applyProtection="1">
      <alignment horizontal="left" vertical="center" wrapText="1"/>
      <protection locked="0"/>
    </xf>
    <xf numFmtId="165" fontId="26" fillId="2" borderId="48" xfId="0" applyNumberFormat="1" applyFont="1" applyFill="1" applyBorder="1" applyAlignment="1" applyProtection="1">
      <alignment vertical="center"/>
      <protection locked="0"/>
    </xf>
    <xf numFmtId="164" fontId="26" fillId="2" borderId="48" xfId="0" applyNumberFormat="1" applyFont="1" applyFill="1" applyBorder="1" applyAlignment="1" applyProtection="1">
      <alignment vertical="center"/>
      <protection locked="0"/>
    </xf>
    <xf numFmtId="0" fontId="26" fillId="2" borderId="29" xfId="0" applyFont="1" applyFill="1" applyBorder="1" applyAlignment="1" applyProtection="1">
      <alignment vertical="center"/>
      <protection locked="0"/>
    </xf>
    <xf numFmtId="0" fontId="3" fillId="3" borderId="28" xfId="0" applyFont="1" applyFill="1" applyBorder="1" applyAlignment="1" applyProtection="1">
      <alignment vertical="center"/>
      <protection locked="0"/>
    </xf>
    <xf numFmtId="0" fontId="3" fillId="3" borderId="48" xfId="0" applyFont="1" applyFill="1" applyBorder="1" applyAlignment="1" applyProtection="1">
      <alignment horizontal="left" vertical="center"/>
      <protection locked="0"/>
    </xf>
    <xf numFmtId="44" fontId="25" fillId="2" borderId="28" xfId="3" applyFont="1" applyFill="1" applyBorder="1" applyAlignment="1" applyProtection="1">
      <alignment horizontal="center" vertical="center"/>
      <protection locked="0"/>
    </xf>
    <xf numFmtId="0" fontId="25" fillId="2" borderId="43" xfId="0" applyFont="1" applyFill="1" applyBorder="1" applyAlignment="1" applyProtection="1">
      <alignment horizontal="center"/>
      <protection locked="0"/>
    </xf>
    <xf numFmtId="0" fontId="29" fillId="3" borderId="8" xfId="0" applyFont="1" applyFill="1" applyBorder="1"/>
    <xf numFmtId="0" fontId="29" fillId="3" borderId="9" xfId="0" applyFont="1" applyFill="1" applyBorder="1" applyAlignment="1" applyProtection="1">
      <alignment horizontal="center"/>
      <protection hidden="1"/>
    </xf>
    <xf numFmtId="0" fontId="29" fillId="3" borderId="9" xfId="0" applyFont="1" applyFill="1" applyBorder="1"/>
    <xf numFmtId="0" fontId="30" fillId="3" borderId="17" xfId="0" applyFont="1" applyFill="1" applyBorder="1"/>
    <xf numFmtId="0" fontId="20" fillId="3" borderId="9" xfId="0" applyFont="1" applyFill="1" applyBorder="1" applyAlignment="1" applyProtection="1">
      <alignment horizontal="center"/>
      <protection hidden="1"/>
    </xf>
    <xf numFmtId="0" fontId="25" fillId="2" borderId="35" xfId="0" applyFont="1" applyFill="1" applyBorder="1" applyAlignment="1" applyProtection="1">
      <alignment horizontal="center"/>
      <protection locked="0"/>
    </xf>
    <xf numFmtId="0" fontId="3" fillId="3" borderId="39" xfId="0" applyFont="1" applyFill="1" applyBorder="1"/>
    <xf numFmtId="44" fontId="25" fillId="3" borderId="48" xfId="3" applyFont="1" applyFill="1" applyBorder="1" applyAlignment="1" applyProtection="1">
      <alignment horizontal="center" vertical="center" wrapText="1"/>
      <protection locked="0"/>
    </xf>
    <xf numFmtId="44" fontId="25" fillId="2" borderId="48" xfId="3" applyFont="1" applyFill="1" applyBorder="1" applyAlignment="1" applyProtection="1">
      <alignment horizontal="left" vertical="center" wrapText="1"/>
      <protection locked="0"/>
    </xf>
    <xf numFmtId="44" fontId="25" fillId="2" borderId="29" xfId="3" applyFont="1" applyFill="1" applyBorder="1" applyAlignment="1" applyProtection="1">
      <alignment horizontal="left" vertical="center" wrapText="1"/>
      <protection locked="0"/>
    </xf>
    <xf numFmtId="0" fontId="3" fillId="3" borderId="48" xfId="0" applyFont="1" applyFill="1" applyBorder="1" applyAlignment="1" applyProtection="1">
      <alignment horizontal="left" vertical="center"/>
      <protection locked="0"/>
    </xf>
    <xf numFmtId="0" fontId="28" fillId="3" borderId="48" xfId="0" applyFont="1" applyFill="1" applyBorder="1" applyAlignment="1" applyProtection="1">
      <alignment horizontal="left" vertical="center"/>
      <protection locked="0"/>
    </xf>
    <xf numFmtId="0" fontId="28" fillId="3" borderId="29" xfId="0" applyFont="1" applyFill="1" applyBorder="1" applyAlignment="1" applyProtection="1">
      <alignment horizontal="left" vertical="center"/>
      <protection locked="0"/>
    </xf>
    <xf numFmtId="0" fontId="3" fillId="3" borderId="49" xfId="0" applyFont="1" applyFill="1" applyBorder="1" applyAlignment="1">
      <alignment horizontal="left" vertical="center"/>
    </xf>
    <xf numFmtId="0" fontId="3" fillId="3" borderId="19" xfId="0" applyFont="1" applyFill="1" applyBorder="1" applyAlignment="1">
      <alignment horizontal="left" vertical="center"/>
    </xf>
    <xf numFmtId="0" fontId="3" fillId="3" borderId="46" xfId="0" applyFont="1" applyFill="1" applyBorder="1" applyAlignment="1">
      <alignment horizontal="left" vertical="center"/>
    </xf>
    <xf numFmtId="0" fontId="26" fillId="2" borderId="33" xfId="0" applyFont="1" applyFill="1" applyBorder="1" applyAlignment="1" applyProtection="1">
      <alignment horizontal="left" vertical="center" wrapText="1"/>
      <protection locked="0"/>
    </xf>
    <xf numFmtId="0" fontId="26" fillId="2" borderId="27" xfId="0" applyFont="1" applyFill="1" applyBorder="1" applyAlignment="1" applyProtection="1">
      <alignment horizontal="left" vertical="center" wrapText="1"/>
      <protection locked="0"/>
    </xf>
    <xf numFmtId="0" fontId="0" fillId="3" borderId="1" xfId="0" applyFill="1" applyBorder="1" applyAlignment="1">
      <alignment horizontal="left" vertical="center" wrapText="1"/>
    </xf>
    <xf numFmtId="0" fontId="26" fillId="2" borderId="1" xfId="0" applyFont="1" applyFill="1" applyBorder="1" applyAlignment="1" applyProtection="1">
      <alignment horizontal="left" vertical="center" wrapText="1"/>
      <protection locked="0"/>
    </xf>
    <xf numFmtId="0" fontId="26" fillId="2" borderId="32" xfId="0" applyFont="1" applyFill="1" applyBorder="1" applyAlignment="1" applyProtection="1">
      <alignment horizontal="left" vertical="center" wrapText="1"/>
      <protection locked="0"/>
    </xf>
    <xf numFmtId="0" fontId="3" fillId="3" borderId="1"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3" borderId="7" xfId="0" applyFont="1" applyFill="1" applyBorder="1" applyAlignment="1">
      <alignment horizontal="left" vertical="center" wrapText="1"/>
    </xf>
    <xf numFmtId="0" fontId="26" fillId="2" borderId="31" xfId="0" applyFont="1" applyFill="1" applyBorder="1" applyAlignment="1" applyProtection="1">
      <alignment horizontal="left" vertical="center" wrapText="1"/>
      <protection locked="0"/>
    </xf>
    <xf numFmtId="0" fontId="26" fillId="2" borderId="17" xfId="0" applyFont="1" applyFill="1" applyBorder="1" applyAlignment="1" applyProtection="1">
      <alignment horizontal="left" vertical="center" wrapText="1"/>
      <protection locked="0"/>
    </xf>
    <xf numFmtId="0" fontId="25" fillId="2" borderId="19" xfId="0" applyFont="1" applyFill="1" applyBorder="1" applyAlignment="1" applyProtection="1">
      <alignment horizontal="left" vertical="center" wrapText="1"/>
      <protection locked="0"/>
    </xf>
    <xf numFmtId="0" fontId="25" fillId="2" borderId="10" xfId="0" applyFont="1" applyFill="1" applyBorder="1" applyAlignment="1" applyProtection="1">
      <alignment horizontal="left" vertical="center" wrapText="1"/>
      <protection locked="0"/>
    </xf>
    <xf numFmtId="0" fontId="25" fillId="2" borderId="19" xfId="0" applyFont="1" applyFill="1" applyBorder="1" applyAlignment="1" applyProtection="1">
      <alignment horizontal="left" vertical="center"/>
      <protection locked="0"/>
    </xf>
    <xf numFmtId="0" fontId="25" fillId="2" borderId="10" xfId="0" applyFont="1" applyFill="1" applyBorder="1" applyAlignment="1" applyProtection="1">
      <alignment horizontal="left" vertical="center"/>
      <protection locked="0"/>
    </xf>
    <xf numFmtId="0" fontId="17" fillId="3" borderId="2" xfId="0" applyFont="1" applyFill="1" applyBorder="1" applyAlignment="1">
      <alignment horizontal="center" vertical="center"/>
    </xf>
    <xf numFmtId="0" fontId="17" fillId="3" borderId="3" xfId="0" applyFont="1" applyFill="1" applyBorder="1" applyAlignment="1">
      <alignment horizontal="center" vertical="center"/>
    </xf>
    <xf numFmtId="0" fontId="17" fillId="3" borderId="4" xfId="0" applyFont="1" applyFill="1" applyBorder="1" applyAlignment="1">
      <alignment horizontal="center" vertical="center"/>
    </xf>
    <xf numFmtId="0" fontId="18" fillId="3" borderId="0" xfId="0" applyFont="1" applyFill="1" applyAlignment="1">
      <alignment horizontal="center" vertical="center"/>
    </xf>
    <xf numFmtId="0" fontId="25" fillId="0" borderId="51" xfId="0" applyFont="1" applyBorder="1" applyAlignment="1" applyProtection="1">
      <alignment horizontal="left" vertical="top" wrapText="1"/>
      <protection locked="0"/>
    </xf>
    <xf numFmtId="0" fontId="17" fillId="3" borderId="20" xfId="0" applyFont="1" applyFill="1" applyBorder="1" applyAlignment="1">
      <alignment horizontal="center" vertical="center"/>
    </xf>
    <xf numFmtId="0" fontId="17" fillId="3" borderId="21" xfId="0" applyFont="1" applyFill="1" applyBorder="1" applyAlignment="1">
      <alignment horizontal="center" vertical="center"/>
    </xf>
    <xf numFmtId="0" fontId="17" fillId="3" borderId="22" xfId="0" applyFont="1" applyFill="1" applyBorder="1" applyAlignment="1">
      <alignment horizontal="center" vertical="center"/>
    </xf>
    <xf numFmtId="0" fontId="26" fillId="2" borderId="25" xfId="0" applyFont="1" applyFill="1" applyBorder="1" applyAlignment="1" applyProtection="1">
      <alignment horizontal="left" vertical="center" wrapText="1"/>
      <protection locked="0"/>
    </xf>
    <xf numFmtId="0" fontId="26" fillId="2" borderId="26" xfId="0" applyFont="1" applyFill="1" applyBorder="1" applyAlignment="1" applyProtection="1">
      <alignment horizontal="left" vertical="center" wrapText="1"/>
      <protection locked="0"/>
    </xf>
    <xf numFmtId="0" fontId="3" fillId="3" borderId="11" xfId="0" applyFont="1" applyFill="1" applyBorder="1" applyAlignment="1">
      <alignment vertical="center" wrapText="1"/>
    </xf>
    <xf numFmtId="0" fontId="3" fillId="3" borderId="13" xfId="0" applyFont="1" applyFill="1" applyBorder="1" applyAlignment="1">
      <alignment vertical="center" wrapText="1"/>
    </xf>
    <xf numFmtId="0" fontId="26" fillId="2" borderId="34" xfId="0" applyFont="1" applyFill="1" applyBorder="1" applyAlignment="1" applyProtection="1">
      <alignment horizontal="left" vertical="center" wrapText="1"/>
      <protection locked="0"/>
    </xf>
    <xf numFmtId="0" fontId="25" fillId="2" borderId="26" xfId="0" applyFont="1" applyFill="1" applyBorder="1" applyAlignment="1" applyProtection="1">
      <alignment horizontal="left" vertical="center" wrapText="1"/>
      <protection locked="0"/>
    </xf>
    <xf numFmtId="0" fontId="25" fillId="2" borderId="27" xfId="0" applyFont="1" applyFill="1" applyBorder="1" applyAlignment="1" applyProtection="1">
      <alignment horizontal="left" vertical="center" wrapText="1"/>
      <protection locked="0"/>
    </xf>
    <xf numFmtId="0" fontId="17" fillId="3" borderId="28" xfId="0" applyFont="1" applyFill="1" applyBorder="1" applyAlignment="1">
      <alignment horizontal="left" vertical="center"/>
    </xf>
    <xf numFmtId="0" fontId="17" fillId="3" borderId="48" xfId="0" applyFont="1" applyFill="1" applyBorder="1" applyAlignment="1">
      <alignment horizontal="left" vertical="center"/>
    </xf>
    <xf numFmtId="0" fontId="25" fillId="2" borderId="19" xfId="0" applyFont="1" applyFill="1" applyBorder="1" applyAlignment="1" applyProtection="1">
      <alignment horizontal="center" vertical="center"/>
      <protection locked="0"/>
    </xf>
    <xf numFmtId="0" fontId="25" fillId="2" borderId="10" xfId="0" applyFont="1" applyFill="1" applyBorder="1" applyAlignment="1" applyProtection="1">
      <alignment horizontal="center" vertical="center"/>
      <protection locked="0"/>
    </xf>
    <xf numFmtId="0" fontId="4" fillId="3" borderId="23" xfId="0" applyFont="1" applyFill="1" applyBorder="1" applyAlignment="1">
      <alignment horizontal="left" vertical="center"/>
    </xf>
    <xf numFmtId="0" fontId="4" fillId="3" borderId="12" xfId="0" applyFont="1" applyFill="1" applyBorder="1" applyAlignment="1">
      <alignment horizontal="left" vertical="center"/>
    </xf>
    <xf numFmtId="0" fontId="4" fillId="3" borderId="24" xfId="0" applyFont="1" applyFill="1" applyBorder="1" applyAlignment="1">
      <alignment horizontal="left" vertical="center"/>
    </xf>
    <xf numFmtId="0" fontId="3" fillId="3" borderId="18" xfId="0" applyFont="1" applyFill="1" applyBorder="1" applyAlignment="1">
      <alignment horizontal="left" vertical="center"/>
    </xf>
    <xf numFmtId="0" fontId="26" fillId="2" borderId="19" xfId="0" applyFont="1" applyFill="1" applyBorder="1" applyAlignment="1" applyProtection="1">
      <alignment vertical="center" wrapText="1"/>
      <protection locked="0"/>
    </xf>
    <xf numFmtId="0" fontId="26" fillId="0" borderId="19" xfId="0" applyFont="1" applyBorder="1" applyAlignment="1" applyProtection="1">
      <alignment vertical="center" wrapText="1"/>
      <protection locked="0"/>
    </xf>
    <xf numFmtId="0" fontId="26" fillId="0" borderId="10" xfId="0" applyFont="1" applyBorder="1" applyAlignment="1" applyProtection="1">
      <alignment vertical="center" wrapText="1"/>
      <protection locked="0"/>
    </xf>
    <xf numFmtId="0" fontId="3" fillId="3" borderId="33" xfId="0" applyFont="1" applyFill="1" applyBorder="1" applyAlignment="1">
      <alignment horizontal="left"/>
    </xf>
    <xf numFmtId="0" fontId="3" fillId="3" borderId="26" xfId="0" applyFont="1" applyFill="1" applyBorder="1" applyAlignment="1">
      <alignment horizontal="left"/>
    </xf>
    <xf numFmtId="0" fontId="18" fillId="4" borderId="0" xfId="0" applyFont="1" applyFill="1" applyAlignment="1">
      <alignment horizontal="center" vertical="center"/>
    </xf>
    <xf numFmtId="0" fontId="18" fillId="3" borderId="0" xfId="0" applyFont="1" applyFill="1" applyAlignment="1">
      <alignment horizontal="center"/>
    </xf>
    <xf numFmtId="0" fontId="25" fillId="2" borderId="21" xfId="0" applyFont="1" applyFill="1" applyBorder="1" applyAlignment="1" applyProtection="1">
      <alignment horizontal="left" wrapText="1"/>
      <protection locked="0"/>
    </xf>
    <xf numFmtId="0" fontId="25" fillId="2" borderId="22" xfId="0" applyFont="1" applyFill="1" applyBorder="1" applyAlignment="1" applyProtection="1">
      <alignment horizontal="left" wrapText="1"/>
      <protection locked="0"/>
    </xf>
    <xf numFmtId="0" fontId="3" fillId="3" borderId="11" xfId="0" applyFont="1" applyFill="1" applyBorder="1" applyAlignment="1">
      <alignment horizontal="left"/>
    </xf>
    <xf numFmtId="0" fontId="3" fillId="3" borderId="12" xfId="0" applyFont="1" applyFill="1" applyBorder="1" applyAlignment="1">
      <alignment horizontal="left"/>
    </xf>
    <xf numFmtId="0" fontId="25" fillId="2" borderId="12" xfId="0" applyFont="1" applyFill="1" applyBorder="1" applyAlignment="1" applyProtection="1">
      <alignment horizontal="center"/>
      <protection locked="0"/>
    </xf>
    <xf numFmtId="0" fontId="25" fillId="2" borderId="13" xfId="0" applyFont="1" applyFill="1" applyBorder="1" applyAlignment="1" applyProtection="1">
      <alignment horizontal="center"/>
      <protection locked="0"/>
    </xf>
    <xf numFmtId="0" fontId="18" fillId="4" borderId="0" xfId="0" applyFont="1" applyFill="1" applyAlignment="1">
      <alignment horizont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4" fillId="0" borderId="37" xfId="0" applyFont="1" applyBorder="1" applyAlignment="1">
      <alignment horizontal="center"/>
    </xf>
    <xf numFmtId="0" fontId="4" fillId="0" borderId="38" xfId="0" applyFont="1" applyBorder="1" applyAlignment="1">
      <alignment horizontal="center"/>
    </xf>
    <xf numFmtId="0" fontId="25" fillId="2" borderId="37" xfId="0" applyFont="1" applyFill="1" applyBorder="1" applyAlignment="1" applyProtection="1">
      <alignment horizontal="left"/>
      <protection locked="0"/>
    </xf>
    <xf numFmtId="0" fontId="25" fillId="2" borderId="43" xfId="0" applyFont="1" applyFill="1" applyBorder="1" applyAlignment="1" applyProtection="1">
      <alignment horizontal="left"/>
      <protection locked="0"/>
    </xf>
    <xf numFmtId="0" fontId="3" fillId="3" borderId="44" xfId="0" applyFont="1" applyFill="1" applyBorder="1" applyAlignment="1">
      <alignment horizontal="left"/>
    </xf>
    <xf numFmtId="0" fontId="3" fillId="3" borderId="37" xfId="0" applyFont="1" applyFill="1" applyBorder="1" applyAlignment="1">
      <alignment horizontal="left"/>
    </xf>
    <xf numFmtId="0" fontId="15" fillId="3" borderId="11" xfId="0" applyFont="1" applyFill="1" applyBorder="1" applyAlignment="1">
      <alignment horizontal="left"/>
    </xf>
    <xf numFmtId="0" fontId="15" fillId="3" borderId="12" xfId="0" applyFont="1" applyFill="1" applyBorder="1" applyAlignment="1">
      <alignment horizontal="left"/>
    </xf>
    <xf numFmtId="0" fontId="15" fillId="0" borderId="44" xfId="0" applyFont="1" applyBorder="1" applyAlignment="1">
      <alignment horizontal="left"/>
    </xf>
    <xf numFmtId="0" fontId="15" fillId="0" borderId="37" xfId="0" applyFont="1" applyBorder="1" applyAlignment="1">
      <alignment horizontal="left"/>
    </xf>
    <xf numFmtId="0" fontId="25" fillId="3" borderId="12" xfId="0" applyFont="1" applyFill="1" applyBorder="1" applyAlignment="1">
      <alignment horizontal="left"/>
    </xf>
    <xf numFmtId="0" fontId="25" fillId="3" borderId="13" xfId="0" applyFont="1" applyFill="1" applyBorder="1" applyAlignment="1">
      <alignment horizontal="left"/>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30" xfId="0" applyFont="1" applyBorder="1" applyAlignment="1">
      <alignment horizontal="center" vertical="center"/>
    </xf>
    <xf numFmtId="0" fontId="25" fillId="2" borderId="11" xfId="0" applyFont="1" applyFill="1" applyBorder="1" applyAlignment="1" applyProtection="1">
      <alignment horizontal="center"/>
      <protection locked="0"/>
    </xf>
    <xf numFmtId="0" fontId="25" fillId="2" borderId="21" xfId="0" applyFont="1" applyFill="1" applyBorder="1" applyAlignment="1" applyProtection="1">
      <alignment horizontal="left"/>
      <protection locked="0"/>
    </xf>
    <xf numFmtId="0" fontId="25" fillId="2" borderId="22" xfId="0" applyFont="1" applyFill="1" applyBorder="1" applyAlignment="1" applyProtection="1">
      <alignment horizontal="left"/>
      <protection locked="0"/>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30" xfId="0" applyFont="1" applyBorder="1" applyAlignment="1">
      <alignment horizontal="center" vertical="center"/>
    </xf>
    <xf numFmtId="0" fontId="3" fillId="4" borderId="3" xfId="0" applyFont="1" applyFill="1" applyBorder="1" applyAlignment="1">
      <alignment horizontal="center"/>
    </xf>
    <xf numFmtId="0" fontId="0" fillId="4" borderId="0" xfId="0" applyFill="1" applyAlignment="1">
      <alignment horizontal="center" vertical="center"/>
    </xf>
    <xf numFmtId="0" fontId="0" fillId="2" borderId="9" xfId="0" applyFill="1" applyBorder="1" applyAlignment="1" applyProtection="1">
      <alignment horizontal="center"/>
      <protection locked="0"/>
    </xf>
    <xf numFmtId="0" fontId="0" fillId="2" borderId="30" xfId="0" applyFill="1" applyBorder="1" applyAlignment="1" applyProtection="1">
      <alignment horizontal="center"/>
      <protection locked="0"/>
    </xf>
    <xf numFmtId="0" fontId="1" fillId="3" borderId="23" xfId="0" applyFont="1" applyFill="1" applyBorder="1" applyAlignment="1">
      <alignment horizontal="left" wrapText="1"/>
    </xf>
    <xf numFmtId="0" fontId="1" fillId="3" borderId="13" xfId="0" applyFont="1" applyFill="1" applyBorder="1" applyAlignment="1">
      <alignment horizontal="left" wrapText="1"/>
    </xf>
    <xf numFmtId="0" fontId="1" fillId="3" borderId="23" xfId="0" applyFont="1" applyFill="1" applyBorder="1" applyAlignment="1">
      <alignment horizontal="left"/>
    </xf>
    <xf numFmtId="0" fontId="1" fillId="3" borderId="13" xfId="0" applyFont="1" applyFill="1" applyBorder="1" applyAlignment="1">
      <alignment horizontal="left"/>
    </xf>
    <xf numFmtId="0" fontId="25" fillId="2" borderId="21" xfId="0" applyFont="1" applyFill="1" applyBorder="1" applyProtection="1">
      <protection locked="0"/>
    </xf>
    <xf numFmtId="0" fontId="25" fillId="2" borderId="22" xfId="0" applyFont="1" applyFill="1" applyBorder="1" applyProtection="1">
      <protection locked="0"/>
    </xf>
    <xf numFmtId="0" fontId="4" fillId="2" borderId="12" xfId="0" applyFont="1" applyFill="1" applyBorder="1" applyAlignment="1" applyProtection="1">
      <alignment horizontal="center"/>
      <protection locked="0"/>
    </xf>
    <xf numFmtId="0" fontId="4" fillId="2" borderId="24" xfId="0" applyFont="1" applyFill="1" applyBorder="1" applyAlignment="1" applyProtection="1">
      <alignment horizontal="center"/>
      <protection locked="0"/>
    </xf>
  </cellXfs>
  <cellStyles count="4">
    <cellStyle name="Moneda" xfId="3" builtinId="4"/>
    <cellStyle name="Normal" xfId="0" builtinId="0"/>
    <cellStyle name="Normal 2" xfId="1" xr:uid="{C87BB29F-C05F-4856-83D7-50884B29DE5F}"/>
    <cellStyle name="Percentat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ab.cat/"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0</xdr:col>
      <xdr:colOff>685800</xdr:colOff>
      <xdr:row>3</xdr:row>
      <xdr:rowOff>37620</xdr:rowOff>
    </xdr:to>
    <xdr:pic>
      <xdr:nvPicPr>
        <xdr:cNvPr id="3" name="Imatge 2">
          <a:hlinkClick xmlns:r="http://schemas.openxmlformats.org/officeDocument/2006/relationships" r:id="rId1"/>
          <a:extLst>
            <a:ext uri="{FF2B5EF4-FFF2-40B4-BE49-F238E27FC236}">
              <a16:creationId xmlns:a16="http://schemas.microsoft.com/office/drawing/2014/main" id="{58549632-1B4B-4866-A777-98D9DB268B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 y="1"/>
          <a:ext cx="685799" cy="688250"/>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Unitat Tècnica de Programació Acadèmica" id="{6C285FE1-33F2-476A-B8DF-2F07E754AE23}" userId="Unitat Tècnica de Programació Acadèmica"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 dT="2023-06-10T19:44:51.71" personId="{6C285FE1-33F2-476A-B8DF-2F07E754AE23}" id="{BECC8D59-49BB-403E-8074-8A1D1633AB2A}">
    <text>Aquest formulari té l'objectiu de facilitar la renovació de forma abreujada per una nova edició d'estudis propis a la UAB. Es demanen dades genèriques de l'estudi sense entrar contingut del pla d'estudis. Per modificar assignatures, continguts, metodologia, avaluació i altres punts relatius a l'estudi que no figurin en aquest formulari, caldrà fer-ho amb el formulari complet de la memòria acadèmica. En aquest cas, els temps de tramitació es poden allargar fins als 6 mesos, per la qual cosa us demanem que contacteu amb la Unitat Tècnica de Programació Acadèmica ep.propostes.formacio@uab.cat per valorar terminis en cada cas.</text>
    <extLst>
      <x:ext xmlns:xltc2="http://schemas.microsoft.com/office/spreadsheetml/2020/threadedcomments2" uri="{F7C98A9C-CBB3-438F-8F68-D28B6AF4A901}">
        <xltc2:checksum>3657177247</xltc2:checksum>
        <xltc2:hyperlink startIndex="567" length="29" url="ep.propostes.formacio@uab.cat"/>
      </x:ext>
    </extLst>
  </threadedComment>
  <threadedComment ref="A5" dT="2023-06-09T18:34:53.77" personId="{6C285FE1-33F2-476A-B8DF-2F07E754AE23}" id="{FB492942-FD81-4B1B-8AD7-CD48C483A7EB}">
    <text>-Màster de Formació Permanent, 60, 90 o 120 ECTS
-Diploma d'Especializació, entre 30 i 59 ECTS
-Diploma d'Expert, entre 15 i 29 ECTS
-Cursos d'Especialització adreçats a persones titulades, fins a 14 ECTS
-Cursos d'Especialització adreçats a persones no titulades, fins a 30 ECTS</text>
  </threadedComment>
  <threadedComment ref="A6" dT="2023-06-14T11:34:04.74" personId="{6C285FE1-33F2-476A-B8DF-2F07E754AE23}" id="{C44DFCBE-A300-49C8-85DD-EF38F7AF4E75}">
    <text>Només es demana l'estudi "mare". Si hi ha estudis continguts empleneu les dades en la segona pestanya d'aquest document.</text>
  </threadedComment>
  <threadedComment ref="A8" dT="2023-06-09T18:29:25.62" personId="{6C285FE1-33F2-476A-B8DF-2F07E754AE23}" id="{83CDD19F-C970-42EE-ADEE-A48F29DF2BDE}">
    <text>El curs acadèmic en estudis de formació pròpia comença l'1 de setembre i acaba el 31 de juliol</text>
  </threadedComment>
  <threadedComment ref="A9" dT="2023-06-09T18:32:04.95" personId="{6C285FE1-33F2-476A-B8DF-2F07E754AE23}" id="{6904E6DB-0E28-4813-95A0-1802ED592903}">
    <text xml:space="preserve">·Presencial: Quan en el 100% de la docència el professorat i l’alumnat interactuen en el mateix espai físic.
·Híbrid: Quan la docència virtual de l’estudi sigui entre el 40 i el 60%
·Virtual: Quan la docència virtual de l’estudi sigui entre el 80 i 100%
</text>
  </threadedComment>
  <threadedComment ref="A10" dT="2023-06-09T18:36:03.74" personId="{6C285FE1-33F2-476A-B8DF-2F07E754AE23}" id="{B6E7BD35-FB3B-4D5B-9053-58159370AC7E}">
    <text xml:space="preserve">-Màster de Formació Permanent, 60, 90 o 120 ECTS
-Diploma d'Especializació, entre 30 i 59 ECTS
-Diploma d'Expert, entre 15 i 29 ECTS
-Cursos d'Especialització adreçats a persones titulades, fins a 14 ECTS
-Cursos d'Especialització adreçats a persones no titulades, fins a 30 ECTS
</text>
  </threadedComment>
  <threadedComment ref="A11" dT="2023-06-09T18:37:09.35" personId="{6C285FE1-33F2-476A-B8DF-2F07E754AE23}" id="{E78CE87D-E60E-4CC8-B848-2768C4185C2E}">
    <text>Indiqueu el nom de la Facultat / Departament / Institut UAB / Escola Adscrita / Altres Centres de Recerca que així ho tinguin reconegut a la UAB, que promouen aquesta acció formativa</text>
  </threadedComment>
  <threadedComment ref="A15" dT="2023-06-12T07:18:52.97" personId="{6C285FE1-33F2-476A-B8DF-2F07E754AE23}" id="{7D996BE1-DDFC-4792-87B4-60384F9A77D4}">
    <text>Professorat permanent de la UAB (o Escoles Adscrites en el seu cas) per Màster de Formació Permanent  i Diplomes. El professorat no permanent podrà dirigir Cursos d'Especialització i codirigir estudis de MFP (sempre que tingui el títol de doctor) i Diplomes.</text>
  </threadedComment>
  <threadedComment ref="A16" dT="2023-06-12T07:19:08.57" personId="{6C285FE1-33F2-476A-B8DF-2F07E754AE23}" id="{8C4555CC-5B3E-49F1-AB33-8EB1B0207D49}">
    <text>Pot haver també una codirecció externa a la UAB, que no tindrà perfils propis de les aplicacions UAB i haurà de ser doctor en cas d'estudis de MFP</text>
  </threadedComment>
  <threadedComment ref="H22" dT="2023-06-09T18:28:46.61" personId="{6C285FE1-33F2-476A-B8DF-2F07E754AE23}" id="{C4F718DD-06F0-4BE8-8B86-294FD2766735}">
    <text>Només per a estudis de MFP, la data pot ser fins a 6 mesos a comptar des de la data de fi de l'estudi.</text>
  </threadedComment>
  <threadedComment ref="A26" dT="2023-06-09T18:37:42.96" personId="{6C285FE1-33F2-476A-B8DF-2F07E754AE23}" id="{19A19D5E-3D4B-49CA-A85D-9EAA0EA65CAE}">
    <text xml:space="preserve">Segons normativa, per garantir la viabilitat econòmica del programa, 15 dies abans de l’inici de les classes han d’haver formalitzat la matrícula el nombre mínim d’estudiants que marca la proposta   </text>
  </threadedComment>
  <threadedComment ref="A28" dT="2023-06-09T18:38:06.74" personId="{6C285FE1-33F2-476A-B8DF-2F07E754AE23}" id="{4C8DC4F6-F13E-4BDE-BDCB-02A23F742C11}">
    <text xml:space="preserve">Els preus mínims per crèdit aprovats pel Consell Social són: 66 euros per estudis de Màster de Formació Permanent, 56 euros per Diplomes d'Especialització i Expert i 26 euros per a Cursos d'Especialització </text>
  </threadedComment>
  <threadedComment ref="C28" dT="2023-06-09T18:38:44.22" personId="{6C285FE1-33F2-476A-B8DF-2F07E754AE23}" id="{6773B765-670A-4985-99DE-F464FE4B5DE8}">
    <text>No empleneu aquest camp, el càlcul és automàtic en funció del preu de l'estudi i les crèdits assenyalats</text>
  </threadedComment>
  <threadedComment ref="A30" dT="2023-06-09T18:39:42.46" personId="{6C285FE1-33F2-476A-B8DF-2F07E754AE23}" id="{FD4FB38A-EB25-4DAB-A5F6-5A561B4AAC21}">
    <text>Si estimeu que aquest programa formatiu tindrà un pagament fraccionat, indiqueu el percentatge del primer i segon termini (aquest segon pagament serà dos mesos després d'haver començat l'estudi)</text>
  </threadedComment>
  <threadedComment ref="A32" dT="2023-06-09T18:40:01.62" personId="{6C285FE1-33F2-476A-B8DF-2F07E754AE23}" id="{E7E78755-CAB6-41D1-AF6D-29C4D371877B}">
    <text>Sense perjudici de que hi puguin haver-hi d’altres preus especials, per normativa UAB les persones titulades a la Universitat Autònoma de Barcelona gaudeixen d’un 5% de descompte en els preus dels estudis propis de Màster de Formació Permanent i Diplomes de la UAB. Queden exclosos els programes a mida encarregats i finançats per qualsevol entitat externa i els programes amb una oferta màxima de 5 places de nou accés. (Acord de la Comissió Econòmica del Consell Social de 8 de juliol de 2022).</text>
  </threadedComment>
  <threadedComment ref="B32" dT="2023-06-09T18:40:01.62" personId="{6C285FE1-33F2-476A-B8DF-2F07E754AE23}" id="{3FC89AAD-2320-4F8D-A9DB-E64F777D1634}">
    <text>El preu per crèdit no podrà ser inferior (tret de la bonificació per Alumni UAB) al preu mínim per crèdit que marca el Consell Social</text>
  </threadedComment>
  <threadedComment ref="A38" dT="2023-06-09T18:40:49.75" personId="{6C285FE1-33F2-476A-B8DF-2F07E754AE23}" id="{21B2CC66-858D-4E8C-AF12-CA3CDB73EB34}">
    <text>Si l'estudi té un conveni associat, cal que verifiqueu que estigui vigent o si cal tramitar la renovació</text>
  </threadedComment>
  <threadedComment ref="A42" dT="2023-06-09T18:41:28.53" personId="{6C285FE1-33F2-476A-B8DF-2F07E754AE23}" id="{B7900C47-1C6F-4CEE-BCD8-9A3915CD8D5B}">
    <text>Per exemple, un studi a mida adreçat a un determinat col·lectiu o altres circumstàncies que així ho demanen</text>
  </threadedComment>
  <threadedComment ref="A45" dT="2023-06-14T11:43:01.76" personId="{6C285FE1-33F2-476A-B8DF-2F07E754AE23}" id="{3ABAF14C-5F63-48C2-BB65-5E381074016E}">
    <text>Per a concretar algun punt d'aquest document que necessiti aclariments (per exemple, si no s'arriba al mínim de professorat UAB o doctor, en el cas d'estudi de MFP)</text>
  </threadedComment>
</ThreadedComments>
</file>

<file path=xl/threadedComments/threadedComment2.xml><?xml version="1.0" encoding="utf-8"?>
<ThreadedComments xmlns="http://schemas.microsoft.com/office/spreadsheetml/2018/threadedcomments" xmlns:x="http://schemas.openxmlformats.org/spreadsheetml/2006/main">
  <threadedComment ref="A4" dT="2023-06-09T18:43:56.10" personId="{6C285FE1-33F2-476A-B8DF-2F07E754AE23}" id="{3CD0D5C5-60C0-4A00-86A0-C877FCD54823}">
    <text>No empleneu aquest camp, les dades les copia del la pestanya "dades de l'estudi"</text>
  </threadedComment>
  <threadedComment ref="A5" dT="2023-06-09T18:44:14.65" personId="{6C285FE1-33F2-476A-B8DF-2F07E754AE23}" id="{2023928A-DF6C-45AB-9810-C699FE10F536}">
    <text>No empleneu aquest camp, les dades les copia del la pestanya "dades de l'estudi"</text>
  </threadedComment>
  <threadedComment ref="A6" dT="2023-06-09T18:44:26.79" personId="{6C285FE1-33F2-476A-B8DF-2F07E754AE23}" id="{C24B80DD-D8C3-466C-AE3C-A3F5CF6FAD1D}">
    <text>No empleneu aquest camp, les dades les copia del la pestanya "dades de l'estudi"</text>
  </threadedComment>
  <threadedComment ref="A10" dT="2023-06-09T18:44:44.64" personId="{6C285FE1-33F2-476A-B8DF-2F07E754AE23}" id="{6A3E1D20-C46A-47B9-AB74-46342D391423}">
    <text>Trieu un dins el desplegable de la cela</text>
  </threadedComment>
  <threadedComment ref="C11" dT="2023-06-09T18:45:14.48" personId="{6C285FE1-33F2-476A-B8DF-2F07E754AE23}" id="{774D516F-F1C7-419E-8E64-8ABEFCCA04D8}">
    <text>Data de fi (feta la docència-tutories-avaluació-revisió. Data en la qual es pot tancar l'acta)</text>
  </threadedComment>
  <threadedComment ref="A12" dT="2023-06-18T21:13:28.21" personId="{6C285FE1-33F2-476A-B8DF-2F07E754AE23}" id="{9B143997-DFBE-4FEC-ABF1-9D24A7A928D2}">
    <text>Ha de ser professorat de la UAB (o d'Escola Adscrita en el seu cas) i docent de l'assignatura</text>
  </threadedComment>
  <threadedComment ref="H14" dT="2023-06-09T18:46:03.68" personId="{6C285FE1-33F2-476A-B8DF-2F07E754AE23}" id="{22718C0F-213C-4DDC-A793-048559EE991A}">
    <text>Les assignatures que imparteixen docència virtual, pel seu reconeixement en hores de la docència s'aplica la següent fórmula: número de crèdits impartits x 25 x 0,25.</text>
  </threadedComment>
  <threadedComment ref="A24" dT="2023-06-09T18:44:44.64" personId="{6C285FE1-33F2-476A-B8DF-2F07E754AE23}" id="{21476A6C-97FD-4F7B-95B5-21626E6E4158}">
    <text>Trieu un dins el desplegable de la cela</text>
  </threadedComment>
  <threadedComment ref="C25" dT="2023-06-09T18:45:14.48" personId="{6C285FE1-33F2-476A-B8DF-2F07E754AE23}" id="{08D013A8-0705-4A0F-A94F-01BBF5E087BF}">
    <text>Data de fi (feta la docència-tutories-avaluació-revisió. Data en la qual es pot tancar l'acta)</text>
  </threadedComment>
  <threadedComment ref="A26" dT="2023-06-18T21:13:28.21" personId="{6C285FE1-33F2-476A-B8DF-2F07E754AE23}" id="{8E434B19-5665-4FD6-9EA1-5B13D4CF2764}">
    <text>Ha de ser professorat de la UAB (o d'Escola Adscrita en el seu cas) i docent de l'assignatura</text>
  </threadedComment>
  <threadedComment ref="H28" dT="2023-06-09T18:46:03.68" personId="{6C285FE1-33F2-476A-B8DF-2F07E754AE23}" id="{30D01B48-70E6-48BF-BC09-08530984EB5C}">
    <text>Les assignatures que imparteixen docència virtual, pel seu reconeixement en hores de la docència s'aplica la següent fórmula: número de crèdits impartits x 25 x 0,25.</text>
  </threadedComment>
  <threadedComment ref="A38" dT="2023-06-09T18:44:44.64" personId="{6C285FE1-33F2-476A-B8DF-2F07E754AE23}" id="{E4C11DB3-3CD4-4D12-91A7-8D27AE553D3D}">
    <text>Trieu un dins el desplegable de la cela</text>
  </threadedComment>
  <threadedComment ref="C39" dT="2023-06-09T18:45:14.48" personId="{6C285FE1-33F2-476A-B8DF-2F07E754AE23}" id="{00C87DC5-9D7A-419C-A8C1-F079226473F3}">
    <text>Data de fi (feta la docència-tutories-avaluació-revisió. Data en la qual es pot tancar l'acta)</text>
  </threadedComment>
  <threadedComment ref="A40" dT="2023-06-18T21:13:28.21" personId="{6C285FE1-33F2-476A-B8DF-2F07E754AE23}" id="{985E4739-076B-45A3-8F6B-D9865BF92DA0}">
    <text>Ha de ser professorat de la UAB (o d'Escola Adscrita en el seu cas) i docent de l'assignatura</text>
  </threadedComment>
  <threadedComment ref="H42" dT="2023-06-09T18:46:03.68" personId="{6C285FE1-33F2-476A-B8DF-2F07E754AE23}" id="{908F7655-4CAC-4855-8E97-BE4AFA8A3ED3}">
    <text>Les assignatures que imparteixen docència virtual, pel seu reconeixement en hores de la docència s'aplica la següent fórmula: número de crèdits impartits x 25 x 0,25.</text>
  </threadedComment>
  <threadedComment ref="A52" dT="2023-06-09T18:44:44.64" personId="{6C285FE1-33F2-476A-B8DF-2F07E754AE23}" id="{304FE347-DF8B-4E1C-8022-A7D3EB1D9BC3}">
    <text>Trieu un dins el desplegable de la cela</text>
  </threadedComment>
  <threadedComment ref="C53" dT="2023-06-09T18:45:14.48" personId="{6C285FE1-33F2-476A-B8DF-2F07E754AE23}" id="{96AD1D12-3FB2-4B5F-99FD-F14154F02D8F}">
    <text>Data de fi (feta la docència-tutories-avaluació-revisió. Data en la qual es pot tancar l'acta)</text>
  </threadedComment>
  <threadedComment ref="A54" dT="2023-06-18T21:13:28.21" personId="{6C285FE1-33F2-476A-B8DF-2F07E754AE23}" id="{F16A3B35-B6C4-4C6A-B24C-65BACE581278}">
    <text>Ha de ser professorat de la UAB (o d'Escola Adscrita en el seu cas) i docent de l'assignatura</text>
  </threadedComment>
  <threadedComment ref="H56" dT="2023-06-09T18:46:03.68" personId="{6C285FE1-33F2-476A-B8DF-2F07E754AE23}" id="{EB9B9C05-CA48-4438-87E5-61B184A4136A}">
    <text>Les assignatures que imparteixen docència virtual, pel seu reconeixement en hores de la docència s'aplica la següent fórmula: número de crèdits impartits x 25 x 0,25.</text>
  </threadedComment>
  <threadedComment ref="A66" dT="2023-06-09T18:44:44.64" personId="{6C285FE1-33F2-476A-B8DF-2F07E754AE23}" id="{EB04ADE8-1A36-47FE-A67E-62D07AEA7E38}">
    <text>Trieu un dins el desplegable de la cela</text>
  </threadedComment>
  <threadedComment ref="C67" dT="2023-06-09T18:45:14.48" personId="{6C285FE1-33F2-476A-B8DF-2F07E754AE23}" id="{FC87003F-0949-4C34-A1C6-F4D9459D3DC4}">
    <text>Data de fi (feta la docència-tutories-avaluació-revisió. Data en la qual es pot tancar l'acta)</text>
  </threadedComment>
  <threadedComment ref="A68" dT="2023-06-18T21:13:28.21" personId="{6C285FE1-33F2-476A-B8DF-2F07E754AE23}" id="{02B2FCCD-A844-4B32-9021-1BCAA634273F}">
    <text>Ha de ser professorat de la UAB (o d'Escola Adscrita en el seu cas) i docent de l'assignatura</text>
  </threadedComment>
  <threadedComment ref="H70" dT="2023-06-09T18:46:03.68" personId="{6C285FE1-33F2-476A-B8DF-2F07E754AE23}" id="{9F784C32-EC04-4193-9513-D181CA24F0E3}">
    <text>Les assignatures que imparteixen docència virtual, pel seu reconeixement en hores de la docència s'aplica la següent fórmula: número de crèdits impartits x 25 x 0,25.</text>
  </threadedComment>
  <threadedComment ref="A80" dT="2023-06-09T18:44:44.64" personId="{6C285FE1-33F2-476A-B8DF-2F07E754AE23}" id="{87822B82-866F-4BD4-97D8-341056239623}">
    <text>Trieu un dins el desplegable de la cela</text>
  </threadedComment>
  <threadedComment ref="C81" dT="2023-06-09T18:45:14.48" personId="{6C285FE1-33F2-476A-B8DF-2F07E754AE23}" id="{1813B86F-ECD1-44F5-83B6-7E3894B50E55}">
    <text>Data de fi (feta la docència-tutories-avaluació-revisió. Data en la qual es pot tancar l'acta)</text>
  </threadedComment>
  <threadedComment ref="A82" dT="2023-06-18T21:13:28.21" personId="{6C285FE1-33F2-476A-B8DF-2F07E754AE23}" id="{38CF2CD6-6581-4BCE-9925-3FDB2C2B70A6}">
    <text>Ha de ser professorat de la UAB (o d'Escola Adscrita en el seu cas) i docent de l'assignatura</text>
  </threadedComment>
  <threadedComment ref="H84" dT="2023-06-09T18:46:03.68" personId="{6C285FE1-33F2-476A-B8DF-2F07E754AE23}" id="{4E167AE3-EC70-4A55-B8C2-98A8B47B4323}">
    <text>Les assignatures que imparteixen docència virtual, pel seu reconeixement en hores de la docència s'aplica la següent fórmula: número de crèdits impartits x 25 x 0,25.</text>
  </threadedComment>
  <threadedComment ref="A94" dT="2023-06-09T18:44:44.64" personId="{6C285FE1-33F2-476A-B8DF-2F07E754AE23}" id="{2C88BC04-40B5-4BA6-808E-AC4B88AE3CBE}">
    <text>Trieu un dins el desplegable de la cela</text>
  </threadedComment>
  <threadedComment ref="C95" dT="2023-06-09T18:45:14.48" personId="{6C285FE1-33F2-476A-B8DF-2F07E754AE23}" id="{95E94674-A574-40ED-98A7-B1ADBC6B14D0}">
    <text>Data de fi (feta la docència-tutories-avaluació-revisió. Data en la qual es pot tancar l'acta)</text>
  </threadedComment>
  <threadedComment ref="A96" dT="2023-06-18T21:13:28.21" personId="{6C285FE1-33F2-476A-B8DF-2F07E754AE23}" id="{02C85E29-A2A6-4168-81DE-173BEB576BD5}">
    <text>Ha de ser professorat de la UAB (o d'Escola Adscrita en el seu cas) i docent de l'assignatura</text>
  </threadedComment>
  <threadedComment ref="H98" dT="2023-06-09T18:46:03.68" personId="{6C285FE1-33F2-476A-B8DF-2F07E754AE23}" id="{5F745CBA-6015-46F6-9334-5D5FFC8908EF}">
    <text>Les assignatures que imparteixen docència virtual, pel seu reconeixement en hores de la docència s'aplica la següent fórmula: número de crèdits impartits x 25 x 0,25.</text>
  </threadedComment>
  <threadedComment ref="A108" dT="2023-06-09T18:44:44.64" personId="{6C285FE1-33F2-476A-B8DF-2F07E754AE23}" id="{C40A18DB-A9C1-4B60-BE1A-945A151CED6B}">
    <text>Trieu un dins el desplegable de la cela</text>
  </threadedComment>
  <threadedComment ref="C109" dT="2023-06-09T18:45:14.48" personId="{6C285FE1-33F2-476A-B8DF-2F07E754AE23}" id="{194C1B82-C0DF-44F0-9DEF-3DAA51BD85C4}">
    <text>Data de fi (feta la docència-tutories-avaluació-revisió. Data en la qual es pot tancar l'acta)</text>
  </threadedComment>
  <threadedComment ref="A110" dT="2023-06-18T21:13:28.21" personId="{6C285FE1-33F2-476A-B8DF-2F07E754AE23}" id="{B1FA0105-2FE7-4C22-A9BB-926762901719}">
    <text>Ha de ser professorat de la UAB (o d'Escola Adscrita en el seu cas) i docent de l'assignatura</text>
  </threadedComment>
  <threadedComment ref="H112" dT="2023-06-09T18:46:03.68" personId="{6C285FE1-33F2-476A-B8DF-2F07E754AE23}" id="{03CE2294-A860-4D68-B8FA-EA452A453451}">
    <text>Les assignatures que imparteixen docència virtual, pel seu reconeixement en hores de la docència s'aplica la següent fórmula: número de crèdits impartits x 25 x 0,25.</text>
  </threadedComment>
  <threadedComment ref="A122" dT="2023-06-09T18:44:44.64" personId="{6C285FE1-33F2-476A-B8DF-2F07E754AE23}" id="{9A15809B-1D73-41C1-A6F3-C4CEBB81957C}">
    <text>Trieu un dins el desplegable de la cela</text>
  </threadedComment>
  <threadedComment ref="C123" dT="2023-06-09T18:45:14.48" personId="{6C285FE1-33F2-476A-B8DF-2F07E754AE23}" id="{D0DE62CE-591D-4CB1-9D33-6AF2E66B8E02}">
    <text>Data de fi (feta la docència-tutories-avaluació-revisió. Data en la qual es pot tancar l'acta)</text>
  </threadedComment>
  <threadedComment ref="A124" dT="2023-06-18T21:13:28.21" personId="{6C285FE1-33F2-476A-B8DF-2F07E754AE23}" id="{503C810C-C2B7-4D94-8BA4-AC84494A2D48}">
    <text>Ha de ser professorat de la UAB (o d'Escola Adscrita en el seu cas) i docent de l'assignatura</text>
  </threadedComment>
  <threadedComment ref="H126" dT="2023-06-09T18:46:03.68" personId="{6C285FE1-33F2-476A-B8DF-2F07E754AE23}" id="{5259B5DD-C41A-4116-9D84-08BC8851BD2D}">
    <text>Les assignatures que imparteixen docència virtual, pel seu reconeixement en hores de la docència s'aplica la següent fórmula: número de crèdits impartits x 25 x 0,25.</text>
  </threadedComment>
  <threadedComment ref="A136" dT="2023-06-09T18:44:44.64" personId="{6C285FE1-33F2-476A-B8DF-2F07E754AE23}" id="{C2DE444B-A17F-4957-8483-F2BBF19BBB44}">
    <text>Trieu un dins el desplegable de la cela</text>
  </threadedComment>
  <threadedComment ref="C137" dT="2023-06-09T18:45:14.48" personId="{6C285FE1-33F2-476A-B8DF-2F07E754AE23}" id="{7D3F6010-90A8-4487-BDE9-724D72CFAC67}">
    <text>Data de fi (feta la docència-tutories-avaluació-revisió. Data en la qual es pot tancar l'acta)</text>
  </threadedComment>
  <threadedComment ref="A138" dT="2023-06-18T21:13:28.21" personId="{6C285FE1-33F2-476A-B8DF-2F07E754AE23}" id="{F94DCA1E-A705-4F2A-90EB-8B09391FF736}">
    <text>Ha de ser professorat de la UAB (o d'Escola Adscrita en el seu cas) i docent de l'assignatura</text>
  </threadedComment>
  <threadedComment ref="H140" dT="2023-06-09T18:46:03.68" personId="{6C285FE1-33F2-476A-B8DF-2F07E754AE23}" id="{B5FBCCD0-210C-4B76-8E03-F159321E1900}">
    <text>Les assignatures que imparteixen docència virtual, pel seu reconeixement en hores de la docència s'aplica la següent fórmula: número de crèdits impartits x 25 x 0,25.</text>
  </threadedComment>
  <threadedComment ref="A152" dT="2023-06-10T19:50:47.02" personId="{6C285FE1-33F2-476A-B8DF-2F07E754AE23}" id="{37B30C7A-203D-42EA-B928-244FD2ABC21E}">
    <text>Càlculs automàtics en funció de les dades que heu fet constar de cada assignatura</text>
  </threadedComment>
  <threadedComment ref="A157" dT="2023-06-09T21:41:22.12" personId="{6C285FE1-33F2-476A-B8DF-2F07E754AE23}" id="{9EFACA8A-0249-4A20-B119-DA4BF4E9001E}">
    <text>Un mínim del 30% en MFP i Diplomes i d'un 20% en cursos. El professorat de les Escoles Adscrites es considera UAB pel còmput d'aquest apartat.</text>
  </threadedComment>
  <threadedComment ref="A159" dT="2023-06-09T21:43:25.58" personId="{6C285FE1-33F2-476A-B8DF-2F07E754AE23}" id="{5D105236-AE4B-4896-8138-BEB5E57C53C2}">
    <text>En estudis virtuals el % ha d'estar entre el 80 i el 100%. En estudis híbrids entre el 60 i el 40%</text>
  </threadedComment>
  <threadedComment ref="A160" dT="2023-06-09T21:39:06.24" personId="{6C285FE1-33F2-476A-B8DF-2F07E754AE23}" id="{140BA0C6-DB3C-4E0D-A6F9-ED262EFE8976}">
    <text>Per a estudis de MFP el % mínim és del 50%</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ADEA6-DAD0-4D9A-9DD6-228230E4A003}">
  <sheetPr>
    <pageSetUpPr fitToPage="1"/>
  </sheetPr>
  <dimension ref="A1:P96"/>
  <sheetViews>
    <sheetView tabSelected="1" zoomScale="130" zoomScaleNormal="130" workbookViewId="0">
      <selection activeCell="B5" sqref="B5:C5"/>
    </sheetView>
  </sheetViews>
  <sheetFormatPr defaultColWidth="11.5703125" defaultRowHeight="15" x14ac:dyDescent="0.25"/>
  <cols>
    <col min="1" max="1" width="31.42578125" style="15" customWidth="1"/>
    <col min="2" max="2" width="13.5703125" style="15" customWidth="1"/>
    <col min="3" max="3" width="21.42578125" style="15" customWidth="1"/>
    <col min="4" max="5" width="11.5703125" style="15"/>
    <col min="6" max="6" width="14.42578125" style="15" customWidth="1"/>
    <col min="7" max="7" width="13.5703125" style="15" customWidth="1"/>
    <col min="8" max="8" width="11.5703125" style="15"/>
    <col min="9" max="9" width="16.42578125" style="15" customWidth="1"/>
    <col min="10" max="11" width="11.5703125" style="15"/>
    <col min="12" max="12" width="11.5703125" style="15" customWidth="1"/>
    <col min="13" max="15" width="11.5703125" style="15" hidden="1" customWidth="1"/>
    <col min="16" max="17" width="11.5703125" style="15" customWidth="1"/>
    <col min="18" max="16384" width="11.5703125" style="15"/>
  </cols>
  <sheetData>
    <row r="1" spans="1:11" ht="23.1" customHeight="1" x14ac:dyDescent="0.25">
      <c r="A1" s="73" t="s">
        <v>2</v>
      </c>
      <c r="B1" s="73"/>
      <c r="C1" s="75" t="s">
        <v>102</v>
      </c>
      <c r="D1" s="73"/>
      <c r="E1" s="73"/>
      <c r="F1" s="73"/>
      <c r="G1" s="73"/>
      <c r="H1" s="73"/>
      <c r="I1" s="73"/>
      <c r="J1" s="73"/>
      <c r="K1" s="73"/>
    </row>
    <row r="2" spans="1:11" x14ac:dyDescent="0.25">
      <c r="A2" s="74" t="s">
        <v>2</v>
      </c>
      <c r="B2" s="74"/>
      <c r="C2" s="74" t="s">
        <v>2</v>
      </c>
      <c r="D2" s="178" t="s">
        <v>109</v>
      </c>
      <c r="E2" s="178"/>
      <c r="F2" s="74"/>
      <c r="G2" s="74"/>
      <c r="H2" s="74"/>
      <c r="I2" s="74"/>
      <c r="J2" s="74"/>
      <c r="K2" s="74"/>
    </row>
    <row r="3" spans="1:11" x14ac:dyDescent="0.25">
      <c r="A3" s="113"/>
      <c r="B3" s="113"/>
      <c r="C3" s="113"/>
      <c r="D3" s="113"/>
      <c r="E3" s="113"/>
      <c r="F3" s="113"/>
      <c r="G3" s="113"/>
      <c r="H3" s="113"/>
      <c r="I3" s="113"/>
      <c r="J3" s="113"/>
    </row>
    <row r="4" spans="1:11" x14ac:dyDescent="0.25">
      <c r="A4" s="113"/>
      <c r="B4" s="113"/>
      <c r="C4" s="113"/>
      <c r="D4" s="114"/>
      <c r="E4" s="113"/>
      <c r="F4" s="113"/>
      <c r="G4" s="113"/>
      <c r="H4" s="113"/>
      <c r="I4" s="113"/>
      <c r="J4" s="113"/>
    </row>
    <row r="5" spans="1:11" x14ac:dyDescent="0.25">
      <c r="A5" s="115" t="s">
        <v>133</v>
      </c>
      <c r="B5" s="173" t="s">
        <v>67</v>
      </c>
      <c r="C5" s="174"/>
      <c r="D5" s="116"/>
      <c r="E5" s="116"/>
      <c r="F5" s="116"/>
      <c r="G5" s="116"/>
      <c r="H5" s="116"/>
      <c r="I5" s="116"/>
      <c r="J5" s="116"/>
    </row>
    <row r="6" spans="1:11" x14ac:dyDescent="0.25">
      <c r="A6" s="115" t="s">
        <v>134</v>
      </c>
      <c r="B6" s="171"/>
      <c r="C6" s="171"/>
      <c r="D6" s="171"/>
      <c r="E6" s="171"/>
      <c r="F6" s="171"/>
      <c r="G6" s="171"/>
      <c r="H6" s="171"/>
      <c r="I6" s="171"/>
      <c r="J6" s="171"/>
      <c r="K6" s="172"/>
    </row>
    <row r="7" spans="1:11" x14ac:dyDescent="0.25">
      <c r="A7" s="115" t="s">
        <v>131</v>
      </c>
      <c r="B7" s="117"/>
      <c r="C7" s="116"/>
      <c r="D7" s="116"/>
      <c r="E7" s="116"/>
      <c r="F7" s="116"/>
      <c r="G7" s="116"/>
      <c r="H7" s="116"/>
      <c r="I7" s="116"/>
      <c r="J7" s="116"/>
    </row>
    <row r="8" spans="1:11" x14ac:dyDescent="0.25">
      <c r="A8" s="115" t="s">
        <v>113</v>
      </c>
      <c r="B8" s="118" t="s">
        <v>67</v>
      </c>
      <c r="C8" s="116"/>
      <c r="D8" s="116"/>
      <c r="E8" s="116"/>
      <c r="F8" s="116"/>
      <c r="G8" s="116"/>
      <c r="H8" s="116"/>
      <c r="I8" s="116"/>
      <c r="J8" s="116"/>
    </row>
    <row r="9" spans="1:11" x14ac:dyDescent="0.25">
      <c r="A9" s="115" t="s">
        <v>86</v>
      </c>
      <c r="B9" s="118"/>
      <c r="C9" s="116"/>
      <c r="D9" s="116"/>
      <c r="E9" s="116"/>
      <c r="F9" s="116"/>
      <c r="G9" s="116"/>
      <c r="H9" s="116"/>
      <c r="I9" s="116"/>
      <c r="J9" s="116"/>
    </row>
    <row r="10" spans="1:11" x14ac:dyDescent="0.25">
      <c r="A10" s="119" t="s">
        <v>4</v>
      </c>
      <c r="B10" s="98"/>
    </row>
    <row r="11" spans="1:11" x14ac:dyDescent="0.25">
      <c r="A11" s="115" t="s">
        <v>53</v>
      </c>
      <c r="B11" s="171"/>
      <c r="C11" s="171"/>
      <c r="D11" s="171"/>
      <c r="E11" s="171"/>
      <c r="F11" s="171"/>
      <c r="G11" s="171"/>
      <c r="H11" s="171"/>
      <c r="I11" s="172"/>
    </row>
    <row r="13" spans="1:11" x14ac:dyDescent="0.25">
      <c r="A13" s="175" t="s">
        <v>103</v>
      </c>
      <c r="B13" s="176"/>
      <c r="C13" s="176"/>
      <c r="D13" s="176"/>
      <c r="E13" s="176"/>
      <c r="F13" s="176"/>
      <c r="G13" s="176"/>
      <c r="H13" s="176"/>
      <c r="I13" s="177"/>
    </row>
    <row r="14" spans="1:11" ht="43.35" customHeight="1" x14ac:dyDescent="0.25">
      <c r="A14" s="32" t="s">
        <v>132</v>
      </c>
      <c r="B14" s="37" t="s">
        <v>28</v>
      </c>
      <c r="C14" s="37" t="s">
        <v>140</v>
      </c>
      <c r="D14" s="163" t="s">
        <v>29</v>
      </c>
      <c r="E14" s="163"/>
      <c r="F14" s="163"/>
      <c r="G14" s="163" t="s">
        <v>30</v>
      </c>
      <c r="H14" s="163"/>
      <c r="I14" s="38" t="s">
        <v>31</v>
      </c>
    </row>
    <row r="15" spans="1:11" ht="27" customHeight="1" x14ac:dyDescent="0.25">
      <c r="A15" s="135"/>
      <c r="B15" s="136"/>
      <c r="C15" s="136"/>
      <c r="D15" s="164"/>
      <c r="E15" s="164"/>
      <c r="F15" s="164"/>
      <c r="G15" s="164"/>
      <c r="H15" s="164"/>
      <c r="I15" s="137"/>
    </row>
    <row r="16" spans="1:11" ht="24" customHeight="1" x14ac:dyDescent="0.25">
      <c r="A16" s="132"/>
      <c r="B16" s="133"/>
      <c r="C16" s="133"/>
      <c r="D16" s="165"/>
      <c r="E16" s="165"/>
      <c r="F16" s="165"/>
      <c r="G16" s="165"/>
      <c r="H16" s="165"/>
      <c r="I16" s="134"/>
    </row>
    <row r="17" spans="1:11" ht="21" customHeight="1" x14ac:dyDescent="0.25"/>
    <row r="18" spans="1:11" x14ac:dyDescent="0.25">
      <c r="A18" s="180" t="s">
        <v>35</v>
      </c>
      <c r="B18" s="181"/>
      <c r="C18" s="181"/>
      <c r="D18" s="181"/>
      <c r="E18" s="182"/>
      <c r="F18" s="175" t="s">
        <v>101</v>
      </c>
      <c r="G18" s="176"/>
      <c r="H18" s="176"/>
      <c r="I18" s="176"/>
      <c r="J18" s="176"/>
      <c r="K18" s="177"/>
    </row>
    <row r="19" spans="1:11" ht="29.1" customHeight="1" x14ac:dyDescent="0.25">
      <c r="A19" s="60" t="s">
        <v>132</v>
      </c>
      <c r="B19" s="185" t="s">
        <v>30</v>
      </c>
      <c r="C19" s="186"/>
      <c r="D19" s="61" t="s">
        <v>31</v>
      </c>
      <c r="E19" s="36"/>
      <c r="F19" s="168" t="s">
        <v>132</v>
      </c>
      <c r="G19" s="166"/>
      <c r="H19" s="166" t="s">
        <v>30</v>
      </c>
      <c r="I19" s="166"/>
      <c r="J19" s="166" t="s">
        <v>31</v>
      </c>
      <c r="K19" s="167"/>
    </row>
    <row r="20" spans="1:11" ht="23.25" customHeight="1" x14ac:dyDescent="0.25">
      <c r="A20" s="132"/>
      <c r="B20" s="161"/>
      <c r="C20" s="187"/>
      <c r="D20" s="161"/>
      <c r="E20" s="162"/>
      <c r="F20" s="169"/>
      <c r="G20" s="165"/>
      <c r="H20" s="165"/>
      <c r="I20" s="165"/>
      <c r="J20" s="165"/>
      <c r="K20" s="170"/>
    </row>
    <row r="21" spans="1:11" ht="23.1" customHeight="1" x14ac:dyDescent="0.25"/>
    <row r="22" spans="1:11" x14ac:dyDescent="0.25">
      <c r="A22" s="190" t="s">
        <v>104</v>
      </c>
      <c r="B22" s="191"/>
      <c r="C22" s="120" t="s">
        <v>37</v>
      </c>
      <c r="D22" s="138"/>
      <c r="E22" s="120" t="s">
        <v>32</v>
      </c>
      <c r="F22" s="120"/>
      <c r="G22" s="139"/>
      <c r="H22" s="158" t="s">
        <v>34</v>
      </c>
      <c r="I22" s="159"/>
      <c r="J22" s="160"/>
      <c r="K22" s="140"/>
    </row>
    <row r="23" spans="1:11" x14ac:dyDescent="0.25">
      <c r="A23" s="197" t="s">
        <v>41</v>
      </c>
      <c r="B23" s="159"/>
      <c r="C23" s="159"/>
      <c r="D23" s="198"/>
      <c r="E23" s="199"/>
      <c r="F23" s="199"/>
      <c r="G23" s="199"/>
      <c r="H23" s="199"/>
      <c r="I23" s="199"/>
      <c r="J23" s="199"/>
      <c r="K23" s="200"/>
    </row>
    <row r="24" spans="1:11" x14ac:dyDescent="0.25">
      <c r="A24" s="116"/>
      <c r="B24" s="116"/>
      <c r="C24" s="116"/>
      <c r="D24" s="116"/>
      <c r="E24" s="116"/>
      <c r="F24" s="116"/>
      <c r="G24" s="116"/>
      <c r="H24" s="116"/>
      <c r="I24" s="116"/>
      <c r="J24" s="116"/>
      <c r="K24" s="116"/>
    </row>
    <row r="25" spans="1:11" x14ac:dyDescent="0.25">
      <c r="A25" s="116"/>
      <c r="B25" s="116"/>
      <c r="C25" s="116"/>
      <c r="D25" s="116"/>
      <c r="E25" s="116"/>
      <c r="F25" s="116"/>
      <c r="G25" s="116"/>
      <c r="H25" s="116"/>
      <c r="I25" s="116"/>
      <c r="J25" s="116"/>
      <c r="K25" s="116"/>
    </row>
    <row r="26" spans="1:11" x14ac:dyDescent="0.25">
      <c r="A26" s="115" t="s">
        <v>136</v>
      </c>
      <c r="B26" s="121"/>
      <c r="C26" s="159" t="s">
        <v>137</v>
      </c>
      <c r="D26" s="159"/>
      <c r="E26" s="118"/>
      <c r="F26" s="116"/>
      <c r="G26" s="122"/>
      <c r="H26" s="116"/>
      <c r="I26" s="116"/>
      <c r="J26" s="116"/>
      <c r="K26" s="116"/>
    </row>
    <row r="27" spans="1:11" x14ac:dyDescent="0.25">
      <c r="A27" s="123"/>
      <c r="B27" s="124"/>
      <c r="C27" s="123"/>
      <c r="D27" s="123"/>
      <c r="E27" s="124"/>
      <c r="F27" s="116"/>
      <c r="G27" s="116" t="s">
        <v>2</v>
      </c>
      <c r="H27" s="116"/>
      <c r="I27" s="116"/>
      <c r="J27" s="116"/>
      <c r="K27" s="116"/>
    </row>
    <row r="28" spans="1:11" x14ac:dyDescent="0.25">
      <c r="A28" s="115" t="s">
        <v>39</v>
      </c>
      <c r="B28" s="125"/>
      <c r="C28" s="159" t="s">
        <v>38</v>
      </c>
      <c r="D28" s="159"/>
      <c r="E28" s="126" t="e">
        <f>B28/B10</f>
        <v>#DIV/0!</v>
      </c>
      <c r="F28" s="116"/>
      <c r="G28" s="116"/>
      <c r="H28" s="116"/>
      <c r="I28" s="116"/>
      <c r="J28" s="116"/>
      <c r="K28" s="116"/>
    </row>
    <row r="29" spans="1:11" x14ac:dyDescent="0.25">
      <c r="A29" s="116"/>
      <c r="B29" s="122"/>
      <c r="C29" s="116"/>
      <c r="D29" s="116"/>
      <c r="E29" s="122"/>
      <c r="F29" s="116"/>
      <c r="G29" s="116"/>
      <c r="H29" s="116"/>
      <c r="I29" s="116"/>
      <c r="J29" s="116"/>
      <c r="K29" s="116"/>
    </row>
    <row r="30" spans="1:11" x14ac:dyDescent="0.25">
      <c r="A30" s="115" t="s">
        <v>99</v>
      </c>
      <c r="B30" s="192" t="s">
        <v>67</v>
      </c>
      <c r="C30" s="193"/>
      <c r="D30" s="116"/>
      <c r="E30" s="116"/>
      <c r="F30" s="116"/>
      <c r="G30" s="116"/>
      <c r="H30" s="116"/>
      <c r="I30" s="116"/>
      <c r="J30" s="116"/>
      <c r="K30" s="116"/>
    </row>
    <row r="31" spans="1:11" x14ac:dyDescent="0.25">
      <c r="A31" s="116"/>
      <c r="B31" s="116"/>
      <c r="C31" s="116"/>
      <c r="D31" s="116"/>
      <c r="E31" s="116"/>
      <c r="F31" s="116"/>
      <c r="G31" s="116"/>
      <c r="H31" s="116"/>
      <c r="I31" s="116"/>
      <c r="J31" s="116"/>
      <c r="K31" s="116"/>
    </row>
    <row r="32" spans="1:11" x14ac:dyDescent="0.25">
      <c r="A32" s="141" t="s">
        <v>150</v>
      </c>
      <c r="B32" s="155" t="s">
        <v>40</v>
      </c>
      <c r="C32" s="155"/>
      <c r="D32" s="142" t="s">
        <v>100</v>
      </c>
      <c r="E32" s="142"/>
      <c r="F32" s="142"/>
      <c r="G32" s="156" t="s">
        <v>2</v>
      </c>
      <c r="H32" s="156"/>
      <c r="I32" s="156"/>
      <c r="J32" s="156"/>
      <c r="K32" s="157"/>
    </row>
    <row r="33" spans="1:11" x14ac:dyDescent="0.25">
      <c r="A33" s="143"/>
      <c r="B33" s="152" t="e">
        <f>A33/B$10</f>
        <v>#DIV/0!</v>
      </c>
      <c r="C33" s="152"/>
      <c r="D33" s="153"/>
      <c r="E33" s="153"/>
      <c r="F33" s="153"/>
      <c r="G33" s="153"/>
      <c r="H33" s="153"/>
      <c r="I33" s="153"/>
      <c r="J33" s="153"/>
      <c r="K33" s="154"/>
    </row>
    <row r="34" spans="1:11" x14ac:dyDescent="0.25">
      <c r="A34" s="143"/>
      <c r="B34" s="152" t="e">
        <f>A34/B$10</f>
        <v>#DIV/0!</v>
      </c>
      <c r="C34" s="152"/>
      <c r="D34" s="153"/>
      <c r="E34" s="153"/>
      <c r="F34" s="153"/>
      <c r="G34" s="153"/>
      <c r="H34" s="153"/>
      <c r="I34" s="153"/>
      <c r="J34" s="153"/>
      <c r="K34" s="154"/>
    </row>
    <row r="35" spans="1:11" ht="14.45" customHeight="1" x14ac:dyDescent="0.25">
      <c r="A35" s="143"/>
      <c r="B35" s="152" t="e">
        <f>A35/B$10</f>
        <v>#DIV/0!</v>
      </c>
      <c r="C35" s="152"/>
      <c r="D35" s="153"/>
      <c r="E35" s="153"/>
      <c r="F35" s="153"/>
      <c r="G35" s="153"/>
      <c r="H35" s="153"/>
      <c r="I35" s="153"/>
      <c r="J35" s="153"/>
      <c r="K35" s="154"/>
    </row>
    <row r="36" spans="1:11" x14ac:dyDescent="0.25">
      <c r="A36" s="127" t="s">
        <v>138</v>
      </c>
      <c r="B36" s="116"/>
      <c r="C36" s="116"/>
      <c r="D36" s="116"/>
      <c r="E36" s="116"/>
      <c r="F36" s="116"/>
      <c r="G36" s="116"/>
      <c r="H36" s="116"/>
      <c r="I36" s="116"/>
      <c r="J36" s="116"/>
      <c r="K36" s="116"/>
    </row>
    <row r="37" spans="1:11" x14ac:dyDescent="0.25">
      <c r="A37" s="116"/>
      <c r="B37" s="116"/>
      <c r="C37" s="116"/>
      <c r="D37" s="116"/>
      <c r="E37" s="116"/>
      <c r="F37" s="116"/>
      <c r="G37" s="116"/>
      <c r="H37" s="116"/>
      <c r="I37" s="116"/>
      <c r="J37" s="116"/>
      <c r="K37" s="116"/>
    </row>
    <row r="38" spans="1:11" x14ac:dyDescent="0.25">
      <c r="A38" s="119" t="s">
        <v>42</v>
      </c>
      <c r="B38" s="128"/>
      <c r="C38" s="128"/>
      <c r="D38" s="128"/>
      <c r="E38" s="128"/>
      <c r="F38" s="129"/>
      <c r="G38" s="116"/>
      <c r="H38" s="116"/>
      <c r="I38" s="116"/>
      <c r="J38" s="116"/>
      <c r="K38" s="116"/>
    </row>
    <row r="39" spans="1:11" x14ac:dyDescent="0.25">
      <c r="A39" s="130" t="s">
        <v>43</v>
      </c>
      <c r="B39" s="188"/>
      <c r="C39" s="188"/>
      <c r="D39" s="188"/>
      <c r="E39" s="188"/>
      <c r="F39" s="189"/>
      <c r="G39" s="116"/>
      <c r="H39" s="116"/>
      <c r="I39" s="116"/>
      <c r="J39" s="116"/>
      <c r="K39" s="116"/>
    </row>
    <row r="40" spans="1:11" x14ac:dyDescent="0.25">
      <c r="A40" s="116"/>
      <c r="B40" s="116"/>
      <c r="C40" s="116"/>
      <c r="D40" s="116"/>
      <c r="E40" s="116"/>
      <c r="F40" s="116"/>
      <c r="G40" s="116"/>
      <c r="H40" s="116"/>
      <c r="I40" s="116"/>
      <c r="J40" s="116"/>
      <c r="K40" s="116"/>
    </row>
    <row r="41" spans="1:11" x14ac:dyDescent="0.25">
      <c r="A41" s="119" t="s">
        <v>47</v>
      </c>
      <c r="B41" s="128"/>
      <c r="C41" s="128"/>
      <c r="D41" s="128"/>
      <c r="E41" s="128"/>
      <c r="F41" s="129"/>
      <c r="G41" s="116"/>
      <c r="H41" s="116"/>
      <c r="I41" s="116"/>
      <c r="J41" s="116"/>
      <c r="K41" s="116"/>
    </row>
    <row r="42" spans="1:11" x14ac:dyDescent="0.25">
      <c r="A42" s="194" t="s">
        <v>112</v>
      </c>
      <c r="B42" s="195"/>
      <c r="C42" s="195"/>
      <c r="D42" s="195"/>
      <c r="E42" s="195"/>
      <c r="F42" s="196"/>
      <c r="G42" s="116"/>
      <c r="H42" s="116"/>
      <c r="I42" s="116"/>
      <c r="J42" s="116"/>
      <c r="K42" s="116"/>
    </row>
    <row r="43" spans="1:11" x14ac:dyDescent="0.25">
      <c r="A43" s="183" t="s">
        <v>2</v>
      </c>
      <c r="B43" s="184"/>
      <c r="C43" s="184"/>
      <c r="D43" s="184"/>
      <c r="E43" s="184"/>
      <c r="F43" s="162"/>
      <c r="G43" s="116"/>
      <c r="H43" s="116"/>
      <c r="I43" s="116"/>
      <c r="J43" s="116"/>
      <c r="K43" s="116"/>
    </row>
    <row r="44" spans="1:11" x14ac:dyDescent="0.25">
      <c r="A44" s="116"/>
      <c r="B44" s="116"/>
      <c r="C44" s="116"/>
      <c r="D44" s="116"/>
      <c r="E44" s="116"/>
      <c r="F44" s="116"/>
      <c r="G44" s="116"/>
      <c r="H44" s="116"/>
      <c r="I44" s="116"/>
      <c r="J44" s="116"/>
      <c r="K44" s="116"/>
    </row>
    <row r="45" spans="1:11" x14ac:dyDescent="0.25">
      <c r="A45" s="131" t="s">
        <v>128</v>
      </c>
      <c r="B45" s="131"/>
      <c r="C45" s="131"/>
      <c r="D45" s="131"/>
      <c r="E45" s="131"/>
      <c r="F45" s="131"/>
      <c r="G45" s="116"/>
      <c r="H45" s="116"/>
      <c r="I45" s="116"/>
      <c r="J45" s="116"/>
      <c r="K45" s="116"/>
    </row>
    <row r="46" spans="1:11" ht="199.35" customHeight="1" x14ac:dyDescent="0.25">
      <c r="A46" s="179" t="s">
        <v>139</v>
      </c>
      <c r="B46" s="179"/>
      <c r="C46" s="179"/>
      <c r="D46" s="179"/>
      <c r="E46" s="179"/>
      <c r="F46" s="179"/>
      <c r="G46" s="116"/>
      <c r="H46" s="116"/>
      <c r="I46" s="116"/>
      <c r="J46" s="116"/>
      <c r="K46" s="116"/>
    </row>
    <row r="74" spans="13:16" x14ac:dyDescent="0.25">
      <c r="M74" s="15" t="s">
        <v>67</v>
      </c>
      <c r="P74" s="15" t="s">
        <v>67</v>
      </c>
    </row>
    <row r="75" spans="13:16" x14ac:dyDescent="0.25">
      <c r="M75" s="15" t="s">
        <v>91</v>
      </c>
      <c r="P75" s="15" t="s">
        <v>92</v>
      </c>
    </row>
    <row r="76" spans="13:16" x14ac:dyDescent="0.25">
      <c r="M76" s="15" t="s">
        <v>90</v>
      </c>
      <c r="P76" s="15" t="s">
        <v>93</v>
      </c>
    </row>
    <row r="77" spans="13:16" x14ac:dyDescent="0.25">
      <c r="M77" s="15" t="s">
        <v>89</v>
      </c>
      <c r="P77" s="15" t="s">
        <v>94</v>
      </c>
    </row>
    <row r="78" spans="13:16" x14ac:dyDescent="0.25">
      <c r="P78" s="15" t="s">
        <v>95</v>
      </c>
    </row>
    <row r="79" spans="13:16" x14ac:dyDescent="0.25">
      <c r="P79" s="15" t="s">
        <v>96</v>
      </c>
    </row>
    <row r="80" spans="13:16" x14ac:dyDescent="0.25">
      <c r="P80" s="15" t="s">
        <v>97</v>
      </c>
    </row>
    <row r="81" spans="13:16" x14ac:dyDescent="0.25">
      <c r="P81" s="15" t="s">
        <v>110</v>
      </c>
    </row>
    <row r="82" spans="13:16" x14ac:dyDescent="0.25">
      <c r="M82" s="15" t="s">
        <v>67</v>
      </c>
    </row>
    <row r="83" spans="13:16" x14ac:dyDescent="0.25">
      <c r="M83" s="15" t="s">
        <v>70</v>
      </c>
    </row>
    <row r="84" spans="13:16" x14ac:dyDescent="0.25">
      <c r="M84" s="15" t="s">
        <v>71</v>
      </c>
    </row>
    <row r="85" spans="13:16" x14ac:dyDescent="0.25">
      <c r="M85" s="15" t="s">
        <v>72</v>
      </c>
    </row>
    <row r="87" spans="13:16" x14ac:dyDescent="0.25">
      <c r="M87" s="15" t="s">
        <v>67</v>
      </c>
    </row>
    <row r="88" spans="13:16" x14ac:dyDescent="0.25">
      <c r="M88" s="15" t="s">
        <v>78</v>
      </c>
    </row>
    <row r="89" spans="13:16" x14ac:dyDescent="0.25">
      <c r="M89" s="15" t="s">
        <v>148</v>
      </c>
    </row>
    <row r="90" spans="13:16" x14ac:dyDescent="0.25">
      <c r="M90" s="15" t="s">
        <v>80</v>
      </c>
    </row>
    <row r="91" spans="13:16" x14ac:dyDescent="0.25">
      <c r="M91" s="15" t="s">
        <v>81</v>
      </c>
    </row>
    <row r="92" spans="13:16" x14ac:dyDescent="0.25">
      <c r="M92" s="15" t="s">
        <v>82</v>
      </c>
    </row>
    <row r="93" spans="13:16" x14ac:dyDescent="0.25">
      <c r="M93" s="15" t="s">
        <v>83</v>
      </c>
    </row>
    <row r="94" spans="13:16" x14ac:dyDescent="0.25">
      <c r="M94" s="15" t="s">
        <v>84</v>
      </c>
    </row>
    <row r="95" spans="13:16" x14ac:dyDescent="0.25">
      <c r="M95" s="15" t="s">
        <v>85</v>
      </c>
    </row>
    <row r="96" spans="13:16" x14ac:dyDescent="0.25">
      <c r="M96" s="15" t="s">
        <v>149</v>
      </c>
    </row>
  </sheetData>
  <sheetProtection algorithmName="SHA-512" hashValue="KAF5jWPXFkr+qfwSaT88a4fDys0YMRwSjXUqhjOCUgusD0lcupiElZwLn3gPx+3i5Q9zNf7RoyMFHfBFLpUtYw==" saltValue="/2CMr9Hcfm+u5vjpSboF+Q==" spinCount="100000" sheet="1" insertRows="0"/>
  <mergeCells count="41">
    <mergeCell ref="A46:F46"/>
    <mergeCell ref="D16:F16"/>
    <mergeCell ref="D15:F15"/>
    <mergeCell ref="F18:K18"/>
    <mergeCell ref="A18:E18"/>
    <mergeCell ref="A43:F43"/>
    <mergeCell ref="B19:C19"/>
    <mergeCell ref="B20:C20"/>
    <mergeCell ref="B39:F39"/>
    <mergeCell ref="C26:D26"/>
    <mergeCell ref="C28:D28"/>
    <mergeCell ref="A22:B22"/>
    <mergeCell ref="B30:C30"/>
    <mergeCell ref="A42:F42"/>
    <mergeCell ref="A23:C23"/>
    <mergeCell ref="D23:K23"/>
    <mergeCell ref="B6:K6"/>
    <mergeCell ref="B5:C5"/>
    <mergeCell ref="A13:I13"/>
    <mergeCell ref="D14:F14"/>
    <mergeCell ref="D2:E2"/>
    <mergeCell ref="B11:I11"/>
    <mergeCell ref="H22:J22"/>
    <mergeCell ref="D20:E20"/>
    <mergeCell ref="G14:H14"/>
    <mergeCell ref="G15:H15"/>
    <mergeCell ref="G16:H16"/>
    <mergeCell ref="H20:I20"/>
    <mergeCell ref="H19:I19"/>
    <mergeCell ref="J19:K19"/>
    <mergeCell ref="F19:G19"/>
    <mergeCell ref="F20:G20"/>
    <mergeCell ref="J20:K20"/>
    <mergeCell ref="B35:C35"/>
    <mergeCell ref="D35:K35"/>
    <mergeCell ref="B32:C32"/>
    <mergeCell ref="B33:C33"/>
    <mergeCell ref="D33:K33"/>
    <mergeCell ref="B34:C34"/>
    <mergeCell ref="D34:K34"/>
    <mergeCell ref="G32:K32"/>
  </mergeCells>
  <dataValidations count="4">
    <dataValidation type="list" allowBlank="1" showInputMessage="1" showErrorMessage="1" sqref="B30" xr:uid="{37BD0906-40CB-4D9C-BBD1-E739EAAB0EFD}">
      <formula1>$M$74:$M$77</formula1>
    </dataValidation>
    <dataValidation type="list" allowBlank="1" showInputMessage="1" showErrorMessage="1" sqref="B8" xr:uid="{5B2DEB81-8AE6-48E2-B512-7311A0E97D95}">
      <formula1>$P$74:$P$81</formula1>
    </dataValidation>
    <dataValidation type="list" allowBlank="1" showInputMessage="1" showErrorMessage="1" sqref="C16" xr:uid="{750E7427-B75C-44D7-B10C-21E6D81F3700}">
      <formula1>$M$87:$M$96</formula1>
    </dataValidation>
    <dataValidation type="list" allowBlank="1" showInputMessage="1" showErrorMessage="1" sqref="C15" xr:uid="{9EA42C66-AD39-4956-8693-B92C4C229F6C}">
      <formula1>$M$87:$M$95</formula1>
    </dataValidation>
  </dataValidations>
  <pageMargins left="0.70866141732283472" right="0.70866141732283472" top="0.74803149606299213" bottom="0.74803149606299213" header="0.31496062992125984" footer="0.31496062992125984"/>
  <pageSetup paperSize="9" scale="78" fitToHeight="3"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31A74DCE-0481-4162-A198-6D8388C8569D}">
          <x14:formula1>
            <xm:f>Professorat!$M$315:$T$315</xm:f>
          </x14:formula1>
          <xm:sqref>B5:C5</xm:sqref>
        </x14:dataValidation>
        <x14:dataValidation type="list" allowBlank="1" showInputMessage="1" showErrorMessage="1" xr:uid="{381EC98D-5799-4EA9-8FB9-2C1BF56D8544}">
          <x14:formula1>
            <xm:f>Professorat!$M$314:$P$314</xm:f>
          </x14:formula1>
          <xm:sqref>B15:B16</xm:sqref>
        </x14:dataValidation>
        <x14:dataValidation type="list" allowBlank="1" showInputMessage="1" showErrorMessage="1" xr:uid="{7FB3ABE5-44BF-4D8C-B4EE-47AB0D015D01}">
          <x14:formula1>
            <xm:f>Professorat!$M$311:$P$311</xm:f>
          </x14:formula1>
          <xm:sqref>B9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CA51C-CB30-4325-BA0B-8216C6412837}">
  <sheetPr>
    <pageSetUpPr fitToPage="1"/>
  </sheetPr>
  <dimension ref="A1:N42"/>
  <sheetViews>
    <sheetView zoomScale="130" zoomScaleNormal="130" workbookViewId="0">
      <selection sqref="A1:I40"/>
    </sheetView>
  </sheetViews>
  <sheetFormatPr defaultColWidth="11.5703125" defaultRowHeight="15" x14ac:dyDescent="0.25"/>
  <cols>
    <col min="1" max="1" width="31.42578125" customWidth="1"/>
    <col min="2" max="2" width="13.5703125" customWidth="1"/>
    <col min="3" max="3" width="20.42578125" customWidth="1"/>
    <col min="6" max="6" width="14.42578125" customWidth="1"/>
    <col min="7" max="7" width="13.5703125" customWidth="1"/>
    <col min="9" max="9" width="16.42578125" customWidth="1"/>
    <col min="10" max="10" width="0" hidden="1" customWidth="1"/>
    <col min="11" max="14" width="11.5703125" hidden="1" customWidth="1"/>
    <col min="15" max="15" width="11.5703125" customWidth="1"/>
  </cols>
  <sheetData>
    <row r="1" spans="1:9" ht="23.1" customHeight="1" x14ac:dyDescent="0.25">
      <c r="A1" s="203" t="s">
        <v>102</v>
      </c>
      <c r="B1" s="203"/>
      <c r="C1" s="203"/>
      <c r="D1" s="203"/>
      <c r="E1" s="203"/>
      <c r="F1" s="203"/>
      <c r="G1" s="203"/>
      <c r="H1" s="203"/>
      <c r="I1" s="203"/>
    </row>
    <row r="2" spans="1:9" x14ac:dyDescent="0.25">
      <c r="A2" s="204" t="s">
        <v>129</v>
      </c>
      <c r="B2" s="204"/>
      <c r="C2" s="204"/>
      <c r="D2" s="204"/>
      <c r="E2" s="204"/>
      <c r="F2" s="204"/>
      <c r="G2" s="204"/>
      <c r="H2" s="204"/>
      <c r="I2" s="204"/>
    </row>
    <row r="4" spans="1:9" x14ac:dyDescent="0.25">
      <c r="A4" s="96" t="s">
        <v>130</v>
      </c>
      <c r="B4" s="2"/>
      <c r="C4" s="2"/>
      <c r="D4" s="2"/>
      <c r="E4" s="2"/>
      <c r="F4" s="2"/>
      <c r="G4" s="2"/>
      <c r="H4" s="2"/>
      <c r="I4" s="2"/>
    </row>
    <row r="5" spans="1:9" x14ac:dyDescent="0.25">
      <c r="A5" s="95" t="s">
        <v>36</v>
      </c>
      <c r="B5" s="205"/>
      <c r="C5" s="205"/>
      <c r="D5" s="205"/>
      <c r="E5" s="205"/>
      <c r="F5" s="205"/>
      <c r="G5" s="205"/>
      <c r="H5" s="205"/>
      <c r="I5" s="206"/>
    </row>
    <row r="6" spans="1:9" x14ac:dyDescent="0.25">
      <c r="A6" s="33" t="s">
        <v>33</v>
      </c>
      <c r="B6" s="99"/>
      <c r="C6" s="35" t="s">
        <v>37</v>
      </c>
      <c r="D6" s="99" t="s">
        <v>2</v>
      </c>
      <c r="E6" s="207" t="s">
        <v>32</v>
      </c>
      <c r="F6" s="208"/>
      <c r="G6" s="99"/>
      <c r="H6" s="93"/>
      <c r="I6" s="92"/>
    </row>
    <row r="7" spans="1:9" x14ac:dyDescent="0.25">
      <c r="A7" s="33" t="s">
        <v>141</v>
      </c>
      <c r="B7" s="209" t="s">
        <v>67</v>
      </c>
      <c r="C7" s="210"/>
      <c r="D7" s="94"/>
      <c r="E7" s="207" t="s">
        <v>4</v>
      </c>
      <c r="F7" s="208"/>
      <c r="G7" s="99"/>
      <c r="H7" s="93"/>
      <c r="I7" s="92"/>
    </row>
    <row r="8" spans="1:9" x14ac:dyDescent="0.25">
      <c r="A8" s="34"/>
      <c r="B8" s="88"/>
      <c r="C8" s="89" t="s">
        <v>142</v>
      </c>
      <c r="D8" s="100"/>
      <c r="E8" s="201" t="s">
        <v>137</v>
      </c>
      <c r="F8" s="202"/>
      <c r="G8" s="100"/>
      <c r="H8" s="90"/>
      <c r="I8" s="91"/>
    </row>
    <row r="9" spans="1:9" x14ac:dyDescent="0.25">
      <c r="A9" s="17" t="s">
        <v>48</v>
      </c>
    </row>
    <row r="10" spans="1:9" x14ac:dyDescent="0.25">
      <c r="A10" s="17" t="s">
        <v>2</v>
      </c>
    </row>
    <row r="31" spans="2:14" x14ac:dyDescent="0.25">
      <c r="B31" s="18"/>
      <c r="C31" s="18"/>
      <c r="D31" s="2"/>
      <c r="E31" s="2"/>
      <c r="F31" s="2"/>
      <c r="G31" s="2"/>
      <c r="H31" s="2"/>
      <c r="I31" s="2"/>
    </row>
    <row r="32" spans="2:14" x14ac:dyDescent="0.25">
      <c r="K32" t="s">
        <v>91</v>
      </c>
      <c r="N32" t="s">
        <v>92</v>
      </c>
    </row>
    <row r="33" spans="11:14" x14ac:dyDescent="0.25">
      <c r="K33" t="s">
        <v>90</v>
      </c>
      <c r="N33" t="s">
        <v>93</v>
      </c>
    </row>
    <row r="34" spans="11:14" x14ac:dyDescent="0.25">
      <c r="K34" t="s">
        <v>89</v>
      </c>
      <c r="N34" t="s">
        <v>94</v>
      </c>
    </row>
    <row r="35" spans="11:14" x14ac:dyDescent="0.25">
      <c r="N35" t="s">
        <v>95</v>
      </c>
    </row>
    <row r="36" spans="11:14" x14ac:dyDescent="0.25">
      <c r="N36" t="s">
        <v>96</v>
      </c>
    </row>
    <row r="37" spans="11:14" x14ac:dyDescent="0.25">
      <c r="N37" t="s">
        <v>97</v>
      </c>
    </row>
    <row r="38" spans="11:14" x14ac:dyDescent="0.25">
      <c r="N38" t="s">
        <v>110</v>
      </c>
    </row>
    <row r="39" spans="11:14" x14ac:dyDescent="0.25">
      <c r="K39" t="s">
        <v>67</v>
      </c>
    </row>
    <row r="40" spans="11:14" x14ac:dyDescent="0.25">
      <c r="K40" t="s">
        <v>70</v>
      </c>
    </row>
    <row r="41" spans="11:14" x14ac:dyDescent="0.25">
      <c r="K41" t="s">
        <v>71</v>
      </c>
    </row>
    <row r="42" spans="11:14" x14ac:dyDescent="0.25">
      <c r="K42" t="s">
        <v>72</v>
      </c>
    </row>
  </sheetData>
  <sheetProtection insertRows="0"/>
  <mergeCells count="7">
    <mergeCell ref="E8:F8"/>
    <mergeCell ref="A1:I1"/>
    <mergeCell ref="A2:I2"/>
    <mergeCell ref="B5:I5"/>
    <mergeCell ref="E6:F6"/>
    <mergeCell ref="B7:C7"/>
    <mergeCell ref="E7:F7"/>
  </mergeCells>
  <dataValidations count="1">
    <dataValidation type="list" allowBlank="1" showInputMessage="1" showErrorMessage="1" sqref="B7:C7" xr:uid="{1047EF1B-0A85-4ECE-A100-6E44E3A0F63E}">
      <formula1>$K$39:$K$42</formula1>
    </dataValidation>
  </dataValidations>
  <pageMargins left="0.70866141732283472" right="0.70866141732283472" top="0.74803149606299213" bottom="0.74803149606299213" header="0.31496062992125984" footer="0.31496062992125984"/>
  <pageSetup paperSize="9" scale="90" fitToHeight="3"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455"/>
  <sheetViews>
    <sheetView zoomScale="130" zoomScaleNormal="130" workbookViewId="0">
      <selection activeCell="D9" sqref="D9"/>
    </sheetView>
  </sheetViews>
  <sheetFormatPr defaultColWidth="9.42578125" defaultRowHeight="15" x14ac:dyDescent="0.25"/>
  <cols>
    <col min="1" max="1" width="32.42578125" customWidth="1"/>
    <col min="2" max="2" width="17.5703125" customWidth="1"/>
    <col min="3" max="3" width="13.42578125" customWidth="1"/>
    <col min="4" max="4" width="14" customWidth="1"/>
    <col min="5" max="5" width="14.42578125" customWidth="1"/>
    <col min="6" max="6" width="10.5703125" customWidth="1"/>
    <col min="7" max="7" width="11.5703125" customWidth="1"/>
    <col min="8" max="8" width="10.42578125" customWidth="1"/>
    <col min="9" max="9" width="16.42578125" customWidth="1"/>
    <col min="10" max="10" width="14.42578125" customWidth="1"/>
    <col min="11" max="11" width="13.42578125" customWidth="1"/>
    <col min="12" max="12" width="36.5703125" customWidth="1"/>
    <col min="13" max="13" width="9.42578125" customWidth="1"/>
    <col min="14" max="14" width="5.5703125" customWidth="1"/>
    <col min="15" max="15" width="9.42578125" customWidth="1"/>
    <col min="16" max="16" width="7.42578125" customWidth="1"/>
    <col min="17" max="17" width="9.42578125" customWidth="1"/>
    <col min="18" max="18" width="7.42578125" customWidth="1"/>
    <col min="19" max="52" width="9.42578125" customWidth="1"/>
  </cols>
  <sheetData>
    <row r="1" spans="1:12" x14ac:dyDescent="0.25">
      <c r="A1" s="211" t="s">
        <v>105</v>
      </c>
      <c r="B1" s="211"/>
      <c r="C1" s="211"/>
      <c r="D1" s="211"/>
      <c r="E1" s="211"/>
      <c r="F1" s="211"/>
      <c r="G1" s="211"/>
      <c r="H1" s="211"/>
      <c r="I1" s="211"/>
      <c r="J1" s="211"/>
    </row>
    <row r="2" spans="1:12" ht="4.5" customHeight="1" x14ac:dyDescent="0.25"/>
    <row r="3" spans="1:12" ht="4.5" customHeight="1" x14ac:dyDescent="0.25"/>
    <row r="4" spans="1:12" x14ac:dyDescent="0.25">
      <c r="A4" s="71" t="s">
        <v>106</v>
      </c>
      <c r="B4" s="225">
        <f>'Dades Estudi'!B6</f>
        <v>0</v>
      </c>
      <c r="C4" s="225"/>
      <c r="D4" s="225"/>
      <c r="E4" s="225"/>
      <c r="F4" s="225"/>
      <c r="G4" s="225"/>
      <c r="H4" s="225"/>
      <c r="I4" s="225"/>
      <c r="J4" s="226"/>
    </row>
    <row r="5" spans="1:12" x14ac:dyDescent="0.25">
      <c r="A5" s="71" t="s">
        <v>131</v>
      </c>
      <c r="B5" s="102">
        <f>'Dades Estudi'!B7</f>
        <v>0</v>
      </c>
      <c r="C5" s="2"/>
      <c r="D5" s="2"/>
      <c r="E5" s="2"/>
      <c r="F5" s="2"/>
      <c r="G5" s="2"/>
      <c r="H5" s="2"/>
      <c r="I5" s="2"/>
      <c r="J5" s="2"/>
    </row>
    <row r="6" spans="1:12" x14ac:dyDescent="0.25">
      <c r="A6" s="71" t="s">
        <v>121</v>
      </c>
      <c r="B6" s="102">
        <f>'Dades Estudi'!B10</f>
        <v>0</v>
      </c>
      <c r="C6" s="2"/>
      <c r="D6" s="2"/>
      <c r="E6" s="2"/>
      <c r="F6" s="2"/>
      <c r="G6" s="2"/>
      <c r="H6" s="2"/>
      <c r="I6" s="2"/>
      <c r="J6" s="2"/>
    </row>
    <row r="8" spans="1:12" x14ac:dyDescent="0.25">
      <c r="A8" s="72" t="s">
        <v>17</v>
      </c>
      <c r="B8" s="237"/>
      <c r="C8" s="237"/>
      <c r="D8" s="237"/>
      <c r="E8" s="237"/>
      <c r="F8" s="237"/>
      <c r="G8" s="237"/>
      <c r="H8" s="237"/>
      <c r="I8" s="237"/>
      <c r="J8" s="238"/>
    </row>
    <row r="9" spans="1:12" x14ac:dyDescent="0.25">
      <c r="A9" s="39" t="s">
        <v>4</v>
      </c>
      <c r="B9" s="150"/>
      <c r="C9" s="151" t="s">
        <v>153</v>
      </c>
      <c r="D9" s="103" t="s">
        <v>67</v>
      </c>
      <c r="E9" s="2"/>
      <c r="F9" s="21"/>
      <c r="G9" s="21"/>
      <c r="H9" s="21"/>
      <c r="I9" s="21"/>
      <c r="J9" s="22"/>
    </row>
    <row r="10" spans="1:12" x14ac:dyDescent="0.25">
      <c r="A10" s="40" t="s">
        <v>57</v>
      </c>
      <c r="B10" s="103" t="s">
        <v>67</v>
      </c>
      <c r="C10" s="19"/>
      <c r="D10" s="19"/>
      <c r="E10" s="19"/>
      <c r="F10" s="2"/>
      <c r="G10" s="2"/>
      <c r="H10" s="2"/>
      <c r="I10" s="2"/>
      <c r="J10" s="3"/>
    </row>
    <row r="11" spans="1:12" x14ac:dyDescent="0.25">
      <c r="A11" s="35" t="s">
        <v>55</v>
      </c>
      <c r="B11" s="111"/>
      <c r="C11" s="219" t="s">
        <v>56</v>
      </c>
      <c r="D11" s="220"/>
      <c r="E11" s="112"/>
      <c r="F11" s="86"/>
      <c r="G11" s="2"/>
      <c r="H11" s="2"/>
      <c r="I11" s="2"/>
      <c r="J11" s="3"/>
    </row>
    <row r="12" spans="1:12" x14ac:dyDescent="0.25">
      <c r="A12" s="41" t="s">
        <v>107</v>
      </c>
      <c r="B12" s="217" t="s">
        <v>2</v>
      </c>
      <c r="C12" s="218"/>
      <c r="D12" s="19"/>
      <c r="E12" s="19"/>
      <c r="F12" s="19"/>
      <c r="G12" s="19"/>
      <c r="H12" s="19"/>
      <c r="I12" s="19"/>
      <c r="J12" s="20"/>
    </row>
    <row r="13" spans="1:12" x14ac:dyDescent="0.25">
      <c r="A13" s="33" t="s">
        <v>3</v>
      </c>
      <c r="B13" s="101"/>
      <c r="C13" s="221" t="s">
        <v>122</v>
      </c>
      <c r="D13" s="222"/>
      <c r="E13" s="222"/>
      <c r="F13" s="222"/>
      <c r="G13" s="222"/>
      <c r="H13" s="222"/>
      <c r="I13" s="252"/>
      <c r="J13" s="253"/>
      <c r="L13" t="s">
        <v>2</v>
      </c>
    </row>
    <row r="14" spans="1:12" s="1" customFormat="1" ht="73.349999999999994" customHeight="1" x14ac:dyDescent="0.25">
      <c r="A14" s="97" t="s">
        <v>147</v>
      </c>
      <c r="B14" s="42" t="s">
        <v>116</v>
      </c>
      <c r="C14" s="43" t="s">
        <v>0</v>
      </c>
      <c r="D14" s="42" t="s">
        <v>87</v>
      </c>
      <c r="E14" s="42" t="s">
        <v>144</v>
      </c>
      <c r="F14" s="43" t="s">
        <v>145</v>
      </c>
      <c r="G14" s="43" t="s">
        <v>146</v>
      </c>
      <c r="H14" s="43" t="s">
        <v>127</v>
      </c>
      <c r="I14" s="44" t="s">
        <v>120</v>
      </c>
      <c r="J14" s="45" t="s">
        <v>88</v>
      </c>
    </row>
    <row r="15" spans="1:12" x14ac:dyDescent="0.25">
      <c r="A15" s="104"/>
      <c r="B15" s="105"/>
      <c r="C15" s="105"/>
      <c r="D15" s="105"/>
      <c r="E15" s="106"/>
      <c r="F15" s="106"/>
      <c r="G15" s="106"/>
      <c r="H15" s="106"/>
      <c r="I15" s="107"/>
      <c r="J15" s="108" t="s">
        <v>2</v>
      </c>
    </row>
    <row r="16" spans="1:12" x14ac:dyDescent="0.25">
      <c r="A16" s="104"/>
      <c r="B16" s="105"/>
      <c r="C16" s="105"/>
      <c r="D16" s="105"/>
      <c r="E16" s="106"/>
      <c r="F16" s="106"/>
      <c r="G16" s="106"/>
      <c r="H16" s="106"/>
      <c r="I16" s="107" t="s">
        <v>2</v>
      </c>
      <c r="J16" s="108"/>
    </row>
    <row r="17" spans="1:12" x14ac:dyDescent="0.25">
      <c r="A17" s="104"/>
      <c r="B17" s="105"/>
      <c r="C17" s="105"/>
      <c r="D17" s="105"/>
      <c r="E17" s="106" t="s">
        <v>2</v>
      </c>
      <c r="F17" s="106"/>
      <c r="G17" s="106" t="s">
        <v>2</v>
      </c>
      <c r="H17" s="106" t="s">
        <v>2</v>
      </c>
      <c r="I17" s="107"/>
      <c r="J17" s="108"/>
    </row>
    <row r="18" spans="1:12" x14ac:dyDescent="0.25">
      <c r="A18" s="104"/>
      <c r="B18" s="105"/>
      <c r="C18" s="105"/>
      <c r="D18" s="105"/>
      <c r="E18" s="106"/>
      <c r="F18" s="106"/>
      <c r="G18" s="106"/>
      <c r="H18" s="106"/>
      <c r="I18" s="107"/>
      <c r="J18" s="108"/>
    </row>
    <row r="19" spans="1:12" x14ac:dyDescent="0.25">
      <c r="A19" s="109" t="s">
        <v>143</v>
      </c>
      <c r="B19" s="105"/>
      <c r="C19" s="105"/>
      <c r="D19" s="105"/>
      <c r="E19" s="106"/>
      <c r="F19" s="106"/>
      <c r="G19" s="106"/>
      <c r="H19" s="106"/>
      <c r="I19" s="107"/>
      <c r="J19" s="110"/>
    </row>
    <row r="20" spans="1:12" s="80" customFormat="1" x14ac:dyDescent="0.25">
      <c r="A20" s="145" t="s">
        <v>1</v>
      </c>
      <c r="B20" s="149">
        <f>SUM(C21:E21)</f>
        <v>0</v>
      </c>
      <c r="C20" s="147"/>
      <c r="D20" s="147"/>
      <c r="E20" s="146">
        <f>SUM(F21:H21)</f>
        <v>0</v>
      </c>
      <c r="F20" s="147">
        <f>SUM(F15:F19)</f>
        <v>0</v>
      </c>
      <c r="G20" s="147">
        <f>SUM(G15:G19)</f>
        <v>0</v>
      </c>
      <c r="H20" s="147">
        <f>SUM(H15:H19)</f>
        <v>0</v>
      </c>
      <c r="I20" s="147"/>
      <c r="J20" s="148" t="s">
        <v>2</v>
      </c>
    </row>
    <row r="21" spans="1:12" s="80" customFormat="1" x14ac:dyDescent="0.25">
      <c r="B21" s="85">
        <f>IF(B13="Virtual",B9,0)</f>
        <v>0</v>
      </c>
      <c r="C21" s="76">
        <f>SUMIF(B15:B19,"*",F15:F19)</f>
        <v>0</v>
      </c>
      <c r="D21" s="76">
        <f>SUMIF(B15:B19,"*",G15:G19)</f>
        <v>0</v>
      </c>
      <c r="E21" s="76">
        <f>SUMIF(B15:B19,"*",H15:H19)</f>
        <v>0</v>
      </c>
      <c r="F21" s="76">
        <f>SUMIF(E15:E19,"Doc*",F15:F19)</f>
        <v>0</v>
      </c>
      <c r="G21" s="76">
        <f>SUMIF(E15:E19,"Doc*",G15:G19)</f>
        <v>0</v>
      </c>
      <c r="H21" s="76">
        <f>SUMIF(E15:E19,"Doc*",H15:H19)</f>
        <v>0</v>
      </c>
      <c r="I21" s="82"/>
      <c r="J21" s="82"/>
    </row>
    <row r="22" spans="1:12" x14ac:dyDescent="0.25">
      <c r="A22" s="72" t="s">
        <v>18</v>
      </c>
      <c r="B22" s="237"/>
      <c r="C22" s="237"/>
      <c r="D22" s="237"/>
      <c r="E22" s="237"/>
      <c r="F22" s="237"/>
      <c r="G22" s="237"/>
      <c r="H22" s="237"/>
      <c r="I22" s="237"/>
      <c r="J22" s="238"/>
    </row>
    <row r="23" spans="1:12" x14ac:dyDescent="0.25">
      <c r="A23" s="39" t="s">
        <v>4</v>
      </c>
      <c r="B23" s="103" t="s">
        <v>2</v>
      </c>
      <c r="C23" s="151" t="s">
        <v>153</v>
      </c>
      <c r="D23" s="103" t="s">
        <v>67</v>
      </c>
      <c r="E23" s="2"/>
      <c r="F23" s="21"/>
      <c r="G23" s="21"/>
      <c r="H23" s="21"/>
      <c r="I23" s="21"/>
      <c r="J23" s="22"/>
    </row>
    <row r="24" spans="1:12" x14ac:dyDescent="0.25">
      <c r="A24" s="40" t="s">
        <v>57</v>
      </c>
      <c r="B24" s="103" t="s">
        <v>67</v>
      </c>
      <c r="C24" s="19"/>
      <c r="D24" s="19"/>
      <c r="E24" s="19"/>
      <c r="F24" s="2"/>
      <c r="G24" s="2"/>
      <c r="H24" s="2"/>
      <c r="I24" s="2"/>
      <c r="J24" s="3"/>
    </row>
    <row r="25" spans="1:12" x14ac:dyDescent="0.25">
      <c r="A25" s="35" t="s">
        <v>55</v>
      </c>
      <c r="B25" s="99"/>
      <c r="C25" s="219" t="s">
        <v>56</v>
      </c>
      <c r="D25" s="220"/>
      <c r="E25" s="112"/>
      <c r="F25" s="86"/>
      <c r="G25" s="2"/>
      <c r="H25" s="2"/>
      <c r="I25" s="2"/>
      <c r="J25" s="3"/>
    </row>
    <row r="26" spans="1:12" x14ac:dyDescent="0.25">
      <c r="A26" s="41" t="s">
        <v>107</v>
      </c>
      <c r="B26" s="236" t="s">
        <v>2</v>
      </c>
      <c r="C26" s="209"/>
      <c r="D26" s="209"/>
      <c r="E26" s="210"/>
      <c r="F26" s="2"/>
      <c r="G26" s="2"/>
      <c r="H26" s="2"/>
      <c r="I26" s="2"/>
      <c r="J26" s="3"/>
    </row>
    <row r="27" spans="1:12" x14ac:dyDescent="0.25">
      <c r="A27" s="33" t="s">
        <v>86</v>
      </c>
      <c r="B27" s="144" t="s">
        <v>67</v>
      </c>
      <c r="C27" s="223" t="s">
        <v>2</v>
      </c>
      <c r="D27" s="224"/>
      <c r="E27" s="224"/>
      <c r="F27" s="224"/>
      <c r="G27" s="224"/>
      <c r="H27" s="224"/>
      <c r="I27" s="215"/>
      <c r="J27" s="216"/>
      <c r="L27" t="s">
        <v>2</v>
      </c>
    </row>
    <row r="28" spans="1:12" s="1" customFormat="1" ht="73.349999999999994" customHeight="1" x14ac:dyDescent="0.25">
      <c r="A28" s="97" t="s">
        <v>147</v>
      </c>
      <c r="B28" s="42" t="s">
        <v>116</v>
      </c>
      <c r="C28" s="43" t="s">
        <v>0</v>
      </c>
      <c r="D28" s="42" t="s">
        <v>87</v>
      </c>
      <c r="E28" s="42" t="s">
        <v>117</v>
      </c>
      <c r="F28" s="43" t="s">
        <v>145</v>
      </c>
      <c r="G28" s="43" t="s">
        <v>146</v>
      </c>
      <c r="H28" s="43" t="s">
        <v>127</v>
      </c>
      <c r="I28" s="44" t="s">
        <v>120</v>
      </c>
      <c r="J28" s="45" t="s">
        <v>88</v>
      </c>
    </row>
    <row r="29" spans="1:12" x14ac:dyDescent="0.25">
      <c r="A29" s="104"/>
      <c r="B29" s="105"/>
      <c r="C29" s="105"/>
      <c r="D29" s="105"/>
      <c r="E29" s="106" t="s">
        <v>2</v>
      </c>
      <c r="F29" s="106" t="s">
        <v>2</v>
      </c>
      <c r="G29" s="106" t="s">
        <v>2</v>
      </c>
      <c r="H29" s="106" t="s">
        <v>2</v>
      </c>
      <c r="I29" s="107"/>
      <c r="J29" s="108"/>
    </row>
    <row r="30" spans="1:12" x14ac:dyDescent="0.25">
      <c r="A30" s="104"/>
      <c r="B30" s="105"/>
      <c r="C30" s="105"/>
      <c r="D30" s="105"/>
      <c r="E30" s="106"/>
      <c r="F30" s="106"/>
      <c r="G30" s="106"/>
      <c r="H30" s="106"/>
      <c r="I30" s="107"/>
      <c r="J30" s="108"/>
    </row>
    <row r="31" spans="1:12" x14ac:dyDescent="0.25">
      <c r="A31" s="104"/>
      <c r="B31" s="105"/>
      <c r="C31" s="105"/>
      <c r="D31" s="105"/>
      <c r="E31" s="106" t="s">
        <v>2</v>
      </c>
      <c r="F31" s="106" t="s">
        <v>2</v>
      </c>
      <c r="G31" s="106" t="s">
        <v>2</v>
      </c>
      <c r="H31" s="106" t="s">
        <v>2</v>
      </c>
      <c r="I31" s="107"/>
      <c r="J31" s="108"/>
    </row>
    <row r="32" spans="1:12" x14ac:dyDescent="0.25">
      <c r="A32" s="104"/>
      <c r="B32" s="105"/>
      <c r="C32" s="105"/>
      <c r="D32" s="105"/>
      <c r="E32" s="106"/>
      <c r="F32" s="106"/>
      <c r="G32" s="106"/>
      <c r="H32" s="106"/>
      <c r="I32" s="107"/>
      <c r="J32" s="108"/>
    </row>
    <row r="33" spans="1:12" x14ac:dyDescent="0.25">
      <c r="A33" s="109" t="s">
        <v>143</v>
      </c>
      <c r="B33" s="105"/>
      <c r="C33" s="105"/>
      <c r="D33" s="105"/>
      <c r="E33" s="106"/>
      <c r="F33" s="106"/>
      <c r="G33" s="106"/>
      <c r="H33" s="106"/>
      <c r="I33" s="107"/>
      <c r="J33" s="110"/>
    </row>
    <row r="34" spans="1:12" x14ac:dyDescent="0.25">
      <c r="A34" s="46" t="s">
        <v>1</v>
      </c>
      <c r="B34" s="83">
        <f>SUM(C35:E35)</f>
        <v>0</v>
      </c>
      <c r="C34" s="84"/>
      <c r="D34" s="84"/>
      <c r="E34" s="83">
        <f>SUM(F35:H35)</f>
        <v>0</v>
      </c>
      <c r="F34" s="47">
        <f>SUM(F29:F33)</f>
        <v>0</v>
      </c>
      <c r="G34" s="47">
        <f>SUM(G29:G33)</f>
        <v>0</v>
      </c>
      <c r="H34" s="47">
        <f>SUM(H29:H33)</f>
        <v>0</v>
      </c>
      <c r="I34" s="47"/>
      <c r="J34" s="48" t="s">
        <v>2</v>
      </c>
    </row>
    <row r="35" spans="1:12" x14ac:dyDescent="0.25">
      <c r="B35" s="85">
        <f>IF(B27="Virtual",B23,0)</f>
        <v>0</v>
      </c>
      <c r="C35" s="76">
        <f>SUMIF(B29:B33,"*",F29:F33)</f>
        <v>0</v>
      </c>
      <c r="D35" s="76">
        <f>SUMIF(B29:B33,"*t*",G29:G33)</f>
        <v>0</v>
      </c>
      <c r="E35" s="76">
        <f>SUMIF(B29:B33,"*t*",H29:H33)</f>
        <v>0</v>
      </c>
      <c r="F35" s="76">
        <f>SUMIF(E29:E33,"Doc*",F29:F33)</f>
        <v>0</v>
      </c>
      <c r="G35" s="76">
        <f>SUMIF(E29:E33,"Doc*",G29:G33)</f>
        <v>0</v>
      </c>
      <c r="H35" s="76">
        <f>SUMIF(E29:E33,"Doc*",H29:H33)</f>
        <v>0</v>
      </c>
    </row>
    <row r="36" spans="1:12" x14ac:dyDescent="0.25">
      <c r="A36" s="72" t="s">
        <v>19</v>
      </c>
      <c r="B36" s="250"/>
      <c r="C36" s="250"/>
      <c r="D36" s="250"/>
      <c r="E36" s="250"/>
      <c r="F36" s="250"/>
      <c r="G36" s="250"/>
      <c r="H36" s="250"/>
      <c r="I36" s="250"/>
      <c r="J36" s="251"/>
    </row>
    <row r="37" spans="1:12" x14ac:dyDescent="0.25">
      <c r="A37" s="39" t="s">
        <v>4</v>
      </c>
      <c r="B37" s="103" t="s">
        <v>2</v>
      </c>
      <c r="C37" s="151" t="s">
        <v>153</v>
      </c>
      <c r="D37" s="103" t="s">
        <v>67</v>
      </c>
      <c r="E37" s="2"/>
      <c r="F37" s="21"/>
      <c r="G37" s="21"/>
      <c r="H37" s="21"/>
      <c r="I37" s="21"/>
      <c r="J37" s="22"/>
    </row>
    <row r="38" spans="1:12" x14ac:dyDescent="0.25">
      <c r="A38" s="40" t="s">
        <v>57</v>
      </c>
      <c r="B38" s="103" t="s">
        <v>67</v>
      </c>
      <c r="C38" s="19"/>
      <c r="D38" s="19"/>
      <c r="E38" s="19"/>
      <c r="F38" s="2"/>
      <c r="G38" s="2"/>
      <c r="H38" s="2"/>
      <c r="I38" s="2"/>
      <c r="J38" s="3"/>
    </row>
    <row r="39" spans="1:12" x14ac:dyDescent="0.25">
      <c r="A39" s="35" t="s">
        <v>55</v>
      </c>
      <c r="B39" s="99"/>
      <c r="C39" s="219" t="s">
        <v>56</v>
      </c>
      <c r="D39" s="220"/>
      <c r="E39" s="112"/>
      <c r="F39" s="86"/>
      <c r="G39" s="2"/>
      <c r="H39" s="2"/>
      <c r="I39" s="2"/>
      <c r="J39" s="3"/>
    </row>
    <row r="40" spans="1:12" x14ac:dyDescent="0.25">
      <c r="A40" s="41" t="s">
        <v>107</v>
      </c>
      <c r="B40" s="236" t="s">
        <v>2</v>
      </c>
      <c r="C40" s="209"/>
      <c r="D40" s="209"/>
      <c r="E40" s="210"/>
      <c r="F40" s="2"/>
      <c r="G40" s="2"/>
      <c r="H40" s="2"/>
      <c r="I40" s="2"/>
      <c r="J40" s="3"/>
    </row>
    <row r="41" spans="1:12" x14ac:dyDescent="0.25">
      <c r="A41" s="33" t="s">
        <v>86</v>
      </c>
      <c r="B41" s="144" t="s">
        <v>67</v>
      </c>
      <c r="C41" s="223" t="s">
        <v>2</v>
      </c>
      <c r="D41" s="224"/>
      <c r="E41" s="224"/>
      <c r="F41" s="224"/>
      <c r="G41" s="224"/>
      <c r="H41" s="224"/>
      <c r="I41" s="215"/>
      <c r="J41" s="216"/>
      <c r="L41" t="s">
        <v>2</v>
      </c>
    </row>
    <row r="42" spans="1:12" s="1" customFormat="1" ht="73.349999999999994" customHeight="1" x14ac:dyDescent="0.25">
      <c r="A42" s="97" t="s">
        <v>147</v>
      </c>
      <c r="B42" s="42" t="s">
        <v>116</v>
      </c>
      <c r="C42" s="43" t="s">
        <v>0</v>
      </c>
      <c r="D42" s="42" t="s">
        <v>87</v>
      </c>
      <c r="E42" s="42" t="s">
        <v>117</v>
      </c>
      <c r="F42" s="43" t="s">
        <v>145</v>
      </c>
      <c r="G42" s="43" t="s">
        <v>146</v>
      </c>
      <c r="H42" s="43" t="s">
        <v>127</v>
      </c>
      <c r="I42" s="44" t="s">
        <v>120</v>
      </c>
      <c r="J42" s="45" t="s">
        <v>88</v>
      </c>
    </row>
    <row r="43" spans="1:12" x14ac:dyDescent="0.25">
      <c r="A43" s="104"/>
      <c r="B43" s="105"/>
      <c r="C43" s="105"/>
      <c r="D43" s="105"/>
      <c r="E43" s="106" t="s">
        <v>2</v>
      </c>
      <c r="F43" s="106" t="s">
        <v>2</v>
      </c>
      <c r="G43" s="106" t="s">
        <v>2</v>
      </c>
      <c r="H43" s="106" t="s">
        <v>2</v>
      </c>
      <c r="I43" s="107"/>
      <c r="J43" s="108"/>
    </row>
    <row r="44" spans="1:12" x14ac:dyDescent="0.25">
      <c r="A44" s="104"/>
      <c r="B44" s="105"/>
      <c r="C44" s="105"/>
      <c r="D44" s="105"/>
      <c r="E44" s="106"/>
      <c r="F44" s="106"/>
      <c r="G44" s="106"/>
      <c r="H44" s="106"/>
      <c r="I44" s="107"/>
      <c r="J44" s="108"/>
    </row>
    <row r="45" spans="1:12" x14ac:dyDescent="0.25">
      <c r="A45" s="104"/>
      <c r="B45" s="105"/>
      <c r="C45" s="105"/>
      <c r="D45" s="105"/>
      <c r="E45" s="106" t="s">
        <v>2</v>
      </c>
      <c r="F45" s="106"/>
      <c r="G45" s="106"/>
      <c r="H45" s="106"/>
      <c r="I45" s="107"/>
      <c r="J45" s="108"/>
    </row>
    <row r="46" spans="1:12" x14ac:dyDescent="0.25">
      <c r="A46" s="104"/>
      <c r="B46" s="105"/>
      <c r="C46" s="105"/>
      <c r="D46" s="105"/>
      <c r="E46" s="106"/>
      <c r="F46" s="106"/>
      <c r="G46" s="106"/>
      <c r="H46" s="106"/>
      <c r="I46" s="107"/>
      <c r="J46" s="108"/>
    </row>
    <row r="47" spans="1:12" x14ac:dyDescent="0.25">
      <c r="A47" s="109" t="s">
        <v>143</v>
      </c>
      <c r="B47" s="105"/>
      <c r="C47" s="105"/>
      <c r="D47" s="105"/>
      <c r="E47" s="106"/>
      <c r="F47" s="106"/>
      <c r="G47" s="106"/>
      <c r="H47" s="106"/>
      <c r="I47" s="107"/>
      <c r="J47" s="110"/>
    </row>
    <row r="48" spans="1:12" x14ac:dyDescent="0.25">
      <c r="A48" s="46" t="s">
        <v>1</v>
      </c>
      <c r="B48" s="83">
        <f>SUM(C49:E49)</f>
        <v>0</v>
      </c>
      <c r="C48" s="84"/>
      <c r="D48" s="84"/>
      <c r="E48" s="83">
        <f>SUM(F49:H49)</f>
        <v>0</v>
      </c>
      <c r="F48" s="47">
        <f>SUM(F43:F47)</f>
        <v>0</v>
      </c>
      <c r="G48" s="47">
        <f>SUM(G43:G47)</f>
        <v>0</v>
      </c>
      <c r="H48" s="47">
        <f>SUM(H43:H47)</f>
        <v>0</v>
      </c>
      <c r="I48" s="47"/>
      <c r="J48" s="48" t="s">
        <v>2</v>
      </c>
    </row>
    <row r="49" spans="1:12" x14ac:dyDescent="0.25">
      <c r="B49" s="85">
        <f>IF(B41="Virtual",B37,0)</f>
        <v>0</v>
      </c>
      <c r="C49" s="76">
        <f>SUMIF(B43:B47,"*t*",F43:F47)</f>
        <v>0</v>
      </c>
      <c r="D49" s="76">
        <f>SUMIF(B43:B47,"*t*",G43:G47)</f>
        <v>0</v>
      </c>
      <c r="E49" s="76">
        <f>SUMIF(B43:B47,"*t*",H43:H47)</f>
        <v>0</v>
      </c>
      <c r="F49" s="76">
        <f>SUMIF(E43:E47,"Doc*",F43:F47)</f>
        <v>0</v>
      </c>
      <c r="G49" s="76">
        <f>SUMIF(E43:E47,"Doc*",G43:G47)</f>
        <v>0</v>
      </c>
      <c r="H49" s="76">
        <f>SUMIF(E43:E47,"Doc*",H43:H47)</f>
        <v>0</v>
      </c>
    </row>
    <row r="50" spans="1:12" x14ac:dyDescent="0.25">
      <c r="A50" s="72" t="s">
        <v>20</v>
      </c>
      <c r="B50" s="237"/>
      <c r="C50" s="237"/>
      <c r="D50" s="237"/>
      <c r="E50" s="237"/>
      <c r="F50" s="237"/>
      <c r="G50" s="237"/>
      <c r="H50" s="237"/>
      <c r="I50" s="237"/>
      <c r="J50" s="238"/>
    </row>
    <row r="51" spans="1:12" x14ac:dyDescent="0.25">
      <c r="A51" s="39" t="s">
        <v>4</v>
      </c>
      <c r="B51" s="103" t="s">
        <v>2</v>
      </c>
      <c r="C51" s="151" t="s">
        <v>153</v>
      </c>
      <c r="D51" s="103" t="s">
        <v>67</v>
      </c>
      <c r="E51" s="2"/>
      <c r="F51" s="21"/>
      <c r="G51" s="21"/>
      <c r="H51" s="21"/>
      <c r="I51" s="21"/>
      <c r="J51" s="22"/>
    </row>
    <row r="52" spans="1:12" x14ac:dyDescent="0.25">
      <c r="A52" s="40" t="s">
        <v>57</v>
      </c>
      <c r="B52" s="103" t="s">
        <v>67</v>
      </c>
      <c r="C52" s="19"/>
      <c r="D52" s="19"/>
      <c r="E52" s="19"/>
      <c r="F52" s="2"/>
      <c r="G52" s="2"/>
      <c r="H52" s="2"/>
      <c r="I52" s="2"/>
      <c r="J52" s="3"/>
    </row>
    <row r="53" spans="1:12" x14ac:dyDescent="0.25">
      <c r="A53" s="35" t="s">
        <v>55</v>
      </c>
      <c r="B53" s="99"/>
      <c r="C53" s="219" t="s">
        <v>56</v>
      </c>
      <c r="D53" s="220"/>
      <c r="E53" s="112"/>
      <c r="F53" s="86"/>
      <c r="G53" s="2"/>
      <c r="H53" s="2"/>
      <c r="I53" s="2"/>
      <c r="J53" s="3"/>
    </row>
    <row r="54" spans="1:12" x14ac:dyDescent="0.25">
      <c r="A54" s="41" t="s">
        <v>107</v>
      </c>
      <c r="B54" s="236" t="s">
        <v>2</v>
      </c>
      <c r="C54" s="209"/>
      <c r="D54" s="209"/>
      <c r="E54" s="210"/>
      <c r="F54" s="2"/>
      <c r="G54" s="2"/>
      <c r="H54" s="2"/>
      <c r="I54" s="2"/>
      <c r="J54" s="3"/>
    </row>
    <row r="55" spans="1:12" x14ac:dyDescent="0.25">
      <c r="A55" s="33" t="s">
        <v>86</v>
      </c>
      <c r="B55" s="144" t="s">
        <v>67</v>
      </c>
      <c r="C55" s="223" t="s">
        <v>2</v>
      </c>
      <c r="D55" s="224"/>
      <c r="E55" s="224"/>
      <c r="F55" s="224"/>
      <c r="G55" s="224"/>
      <c r="H55" s="224"/>
      <c r="I55" s="215"/>
      <c r="J55" s="216"/>
      <c r="L55" t="s">
        <v>2</v>
      </c>
    </row>
    <row r="56" spans="1:12" s="1" customFormat="1" ht="73.349999999999994" customHeight="1" x14ac:dyDescent="0.25">
      <c r="A56" s="97" t="s">
        <v>147</v>
      </c>
      <c r="B56" s="42" t="s">
        <v>116</v>
      </c>
      <c r="C56" s="43" t="s">
        <v>0</v>
      </c>
      <c r="D56" s="42" t="s">
        <v>87</v>
      </c>
      <c r="E56" s="42" t="s">
        <v>117</v>
      </c>
      <c r="F56" s="43" t="s">
        <v>145</v>
      </c>
      <c r="G56" s="43" t="s">
        <v>146</v>
      </c>
      <c r="H56" s="43" t="s">
        <v>127</v>
      </c>
      <c r="I56" s="44" t="s">
        <v>120</v>
      </c>
      <c r="J56" s="45" t="s">
        <v>88</v>
      </c>
    </row>
    <row r="57" spans="1:12" x14ac:dyDescent="0.25">
      <c r="A57" s="104"/>
      <c r="B57" s="105"/>
      <c r="C57" s="105"/>
      <c r="D57" s="105"/>
      <c r="E57" s="106" t="s">
        <v>2</v>
      </c>
      <c r="F57" s="106" t="s">
        <v>2</v>
      </c>
      <c r="G57" s="106" t="s">
        <v>2</v>
      </c>
      <c r="H57" s="106" t="s">
        <v>2</v>
      </c>
      <c r="I57" s="107"/>
      <c r="J57" s="108"/>
    </row>
    <row r="58" spans="1:12" x14ac:dyDescent="0.25">
      <c r="A58" s="104"/>
      <c r="B58" s="105"/>
      <c r="C58" s="105"/>
      <c r="D58" s="105"/>
      <c r="E58" s="106"/>
      <c r="F58" s="106"/>
      <c r="G58" s="106"/>
      <c r="H58" s="106"/>
      <c r="I58" s="107"/>
      <c r="J58" s="108"/>
    </row>
    <row r="59" spans="1:12" x14ac:dyDescent="0.25">
      <c r="A59" s="104"/>
      <c r="B59" s="105"/>
      <c r="C59" s="105"/>
      <c r="D59" s="105"/>
      <c r="E59" s="106" t="s">
        <v>2</v>
      </c>
      <c r="F59" s="106" t="s">
        <v>2</v>
      </c>
      <c r="G59" s="106"/>
      <c r="H59" s="106"/>
      <c r="I59" s="107"/>
      <c r="J59" s="108"/>
    </row>
    <row r="60" spans="1:12" x14ac:dyDescent="0.25">
      <c r="A60" s="104"/>
      <c r="B60" s="105"/>
      <c r="C60" s="105"/>
      <c r="D60" s="105"/>
      <c r="E60" s="106"/>
      <c r="F60" s="106"/>
      <c r="G60" s="106"/>
      <c r="H60" s="106"/>
      <c r="I60" s="107"/>
      <c r="J60" s="108"/>
    </row>
    <row r="61" spans="1:12" x14ac:dyDescent="0.25">
      <c r="A61" s="109" t="s">
        <v>143</v>
      </c>
      <c r="B61" s="105"/>
      <c r="C61" s="105"/>
      <c r="D61" s="105"/>
      <c r="E61" s="106"/>
      <c r="F61" s="106"/>
      <c r="G61" s="106"/>
      <c r="H61" s="106"/>
      <c r="I61" s="107"/>
      <c r="J61" s="110"/>
    </row>
    <row r="62" spans="1:12" x14ac:dyDescent="0.25">
      <c r="A62" s="46" t="s">
        <v>1</v>
      </c>
      <c r="B62" s="83">
        <f>SUM(C63:E63)</f>
        <v>0</v>
      </c>
      <c r="C62" s="84"/>
      <c r="D62" s="84"/>
      <c r="E62" s="83">
        <f>SUM(F63:H63)</f>
        <v>0</v>
      </c>
      <c r="F62" s="47">
        <f>SUM(F57:F61)</f>
        <v>0</v>
      </c>
      <c r="G62" s="47">
        <f>SUM(G57:G61)</f>
        <v>0</v>
      </c>
      <c r="H62" s="47">
        <f>SUM(H57:H61)</f>
        <v>0</v>
      </c>
      <c r="I62" s="47"/>
      <c r="J62" s="48" t="s">
        <v>2</v>
      </c>
    </row>
    <row r="63" spans="1:12" x14ac:dyDescent="0.25">
      <c r="B63" s="85">
        <f>IF(B55="Virtual",B51,0)</f>
        <v>0</v>
      </c>
      <c r="C63" s="76">
        <f>SUMIF(B57:B61,"*t*",F57:F61)</f>
        <v>0</v>
      </c>
      <c r="D63" s="76">
        <f>SUMIF(B57:B61,"*t*",G57:G61)</f>
        <v>0</v>
      </c>
      <c r="E63" s="76">
        <f>SUMIF(B57:B61,"*t*",H57:H61)</f>
        <v>0</v>
      </c>
      <c r="F63" s="76">
        <f>SUMIF(E57:E61,"Doc*",F57:F61)</f>
        <v>0</v>
      </c>
      <c r="G63" s="76">
        <f>SUMIF(E57:E61,"Doc*",G57:G61)</f>
        <v>0</v>
      </c>
      <c r="H63" s="76">
        <f>SUMIF(E57:E61,"Doc*",H57:H61)</f>
        <v>0</v>
      </c>
    </row>
    <row r="64" spans="1:12" x14ac:dyDescent="0.25">
      <c r="A64" s="72" t="s">
        <v>21</v>
      </c>
      <c r="B64" s="237"/>
      <c r="C64" s="237"/>
      <c r="D64" s="237"/>
      <c r="E64" s="237"/>
      <c r="F64" s="237"/>
      <c r="G64" s="237"/>
      <c r="H64" s="237"/>
      <c r="I64" s="237"/>
      <c r="J64" s="238"/>
    </row>
    <row r="65" spans="1:12" x14ac:dyDescent="0.25">
      <c r="A65" s="39" t="s">
        <v>4</v>
      </c>
      <c r="B65" s="103" t="s">
        <v>2</v>
      </c>
      <c r="C65" s="151" t="s">
        <v>153</v>
      </c>
      <c r="D65" s="103" t="s">
        <v>67</v>
      </c>
      <c r="E65" s="2"/>
      <c r="F65" s="21"/>
      <c r="G65" s="21"/>
      <c r="H65" s="21"/>
      <c r="I65" s="21"/>
      <c r="J65" s="22"/>
    </row>
    <row r="66" spans="1:12" x14ac:dyDescent="0.25">
      <c r="A66" s="40" t="s">
        <v>57</v>
      </c>
      <c r="B66" s="103" t="s">
        <v>67</v>
      </c>
      <c r="C66" s="19"/>
      <c r="D66" s="19"/>
      <c r="E66" s="19"/>
      <c r="F66" s="2"/>
      <c r="G66" s="2"/>
      <c r="H66" s="2"/>
      <c r="I66" s="2"/>
      <c r="J66" s="3"/>
    </row>
    <row r="67" spans="1:12" x14ac:dyDescent="0.25">
      <c r="A67" s="35" t="s">
        <v>55</v>
      </c>
      <c r="B67" s="99"/>
      <c r="C67" s="219" t="s">
        <v>56</v>
      </c>
      <c r="D67" s="220"/>
      <c r="E67" s="112"/>
      <c r="F67" s="86"/>
      <c r="G67" s="2"/>
      <c r="H67" s="2"/>
      <c r="I67" s="2"/>
      <c r="J67" s="3"/>
    </row>
    <row r="68" spans="1:12" x14ac:dyDescent="0.25">
      <c r="A68" s="41" t="s">
        <v>107</v>
      </c>
      <c r="B68" s="236" t="s">
        <v>2</v>
      </c>
      <c r="C68" s="209"/>
      <c r="D68" s="209"/>
      <c r="E68" s="210"/>
      <c r="F68" s="2"/>
      <c r="G68" s="2"/>
      <c r="H68" s="2"/>
      <c r="I68" s="2"/>
      <c r="J68" s="3"/>
    </row>
    <row r="69" spans="1:12" x14ac:dyDescent="0.25">
      <c r="A69" s="33" t="s">
        <v>86</v>
      </c>
      <c r="B69" s="144" t="s">
        <v>67</v>
      </c>
      <c r="C69" s="223" t="s">
        <v>2</v>
      </c>
      <c r="D69" s="224"/>
      <c r="E69" s="224"/>
      <c r="F69" s="224"/>
      <c r="G69" s="224"/>
      <c r="H69" s="224"/>
      <c r="I69" s="215"/>
      <c r="J69" s="216"/>
      <c r="L69" t="s">
        <v>2</v>
      </c>
    </row>
    <row r="70" spans="1:12" s="1" customFormat="1" ht="73.349999999999994" customHeight="1" x14ac:dyDescent="0.25">
      <c r="A70" s="97" t="s">
        <v>147</v>
      </c>
      <c r="B70" s="42" t="s">
        <v>116</v>
      </c>
      <c r="C70" s="43" t="s">
        <v>0</v>
      </c>
      <c r="D70" s="42" t="s">
        <v>87</v>
      </c>
      <c r="E70" s="42" t="s">
        <v>117</v>
      </c>
      <c r="F70" s="43" t="s">
        <v>145</v>
      </c>
      <c r="G70" s="43" t="s">
        <v>146</v>
      </c>
      <c r="H70" s="43" t="s">
        <v>127</v>
      </c>
      <c r="I70" s="44" t="s">
        <v>120</v>
      </c>
      <c r="J70" s="45" t="s">
        <v>88</v>
      </c>
    </row>
    <row r="71" spans="1:12" x14ac:dyDescent="0.25">
      <c r="A71" s="104"/>
      <c r="B71" s="105"/>
      <c r="C71" s="105"/>
      <c r="D71" s="105"/>
      <c r="E71" s="106" t="s">
        <v>2</v>
      </c>
      <c r="F71" s="106" t="s">
        <v>2</v>
      </c>
      <c r="G71" s="106" t="s">
        <v>2</v>
      </c>
      <c r="H71" s="106" t="s">
        <v>2</v>
      </c>
      <c r="I71" s="107"/>
      <c r="J71" s="108"/>
    </row>
    <row r="72" spans="1:12" x14ac:dyDescent="0.25">
      <c r="A72" s="104"/>
      <c r="B72" s="105"/>
      <c r="C72" s="105"/>
      <c r="D72" s="105"/>
      <c r="E72" s="106"/>
      <c r="F72" s="106"/>
      <c r="G72" s="106"/>
      <c r="H72" s="106"/>
      <c r="I72" s="107"/>
      <c r="J72" s="108"/>
    </row>
    <row r="73" spans="1:12" x14ac:dyDescent="0.25">
      <c r="A73" s="104"/>
      <c r="B73" s="105"/>
      <c r="C73" s="105"/>
      <c r="D73" s="105"/>
      <c r="E73" s="106" t="s">
        <v>2</v>
      </c>
      <c r="F73" s="106" t="s">
        <v>2</v>
      </c>
      <c r="G73" s="106" t="s">
        <v>2</v>
      </c>
      <c r="H73" s="106" t="s">
        <v>2</v>
      </c>
      <c r="I73" s="107"/>
      <c r="J73" s="108"/>
    </row>
    <row r="74" spans="1:12" x14ac:dyDescent="0.25">
      <c r="A74" s="104"/>
      <c r="B74" s="105"/>
      <c r="C74" s="105"/>
      <c r="D74" s="105"/>
      <c r="E74" s="106"/>
      <c r="F74" s="106"/>
      <c r="G74" s="106"/>
      <c r="H74" s="106"/>
      <c r="I74" s="107"/>
      <c r="J74" s="108"/>
    </row>
    <row r="75" spans="1:12" x14ac:dyDescent="0.25">
      <c r="A75" s="109" t="s">
        <v>143</v>
      </c>
      <c r="B75" s="105"/>
      <c r="C75" s="105"/>
      <c r="D75" s="105"/>
      <c r="E75" s="106"/>
      <c r="F75" s="106"/>
      <c r="G75" s="106"/>
      <c r="H75" s="106"/>
      <c r="I75" s="107"/>
      <c r="J75" s="110"/>
    </row>
    <row r="76" spans="1:12" x14ac:dyDescent="0.25">
      <c r="A76" s="46" t="s">
        <v>1</v>
      </c>
      <c r="B76" s="83">
        <f>SUM(C77:E77)</f>
        <v>0</v>
      </c>
      <c r="C76" s="84"/>
      <c r="D76" s="84"/>
      <c r="E76" s="83">
        <f>SUM(F77:H77)</f>
        <v>0</v>
      </c>
      <c r="F76" s="47">
        <f>SUM(F71:F75)</f>
        <v>0</v>
      </c>
      <c r="G76" s="47">
        <f>SUM(G71:G75)</f>
        <v>0</v>
      </c>
      <c r="H76" s="47">
        <f>SUM(H71:H75)</f>
        <v>0</v>
      </c>
      <c r="I76" s="47"/>
      <c r="J76" s="48" t="s">
        <v>2</v>
      </c>
    </row>
    <row r="77" spans="1:12" x14ac:dyDescent="0.25">
      <c r="B77" s="85">
        <f>IF(B69="Virtual",B65,0)</f>
        <v>0</v>
      </c>
      <c r="C77" s="76">
        <f>SUMIF(B71:B75,"*t*",F71:F75)</f>
        <v>0</v>
      </c>
      <c r="D77" s="76">
        <f>SUMIF(B71:B75,"*t*",G71:G75)</f>
        <v>0</v>
      </c>
      <c r="E77" s="76">
        <f>SUMIF(B71:B75,"*t*",H71:H75)</f>
        <v>0</v>
      </c>
      <c r="F77" s="76">
        <f>SUMIF(E71:E75,"Doc*",F71:F75)</f>
        <v>0</v>
      </c>
      <c r="G77" s="76">
        <f>SUMIF(E71:E75,"Doc*",G71:G75)</f>
        <v>0</v>
      </c>
      <c r="H77" s="76">
        <f>SUMIF(E71:E75,"Doc*",H71:H75)</f>
        <v>0</v>
      </c>
    </row>
    <row r="78" spans="1:12" x14ac:dyDescent="0.25">
      <c r="A78" s="72" t="s">
        <v>22</v>
      </c>
      <c r="B78" s="237"/>
      <c r="C78" s="237"/>
      <c r="D78" s="237"/>
      <c r="E78" s="237"/>
      <c r="F78" s="237"/>
      <c r="G78" s="237"/>
      <c r="H78" s="237"/>
      <c r="I78" s="237"/>
      <c r="J78" s="238"/>
    </row>
    <row r="79" spans="1:12" x14ac:dyDescent="0.25">
      <c r="A79" s="39" t="s">
        <v>4</v>
      </c>
      <c r="B79" s="103" t="s">
        <v>2</v>
      </c>
      <c r="C79" s="151" t="s">
        <v>153</v>
      </c>
      <c r="D79" s="103" t="s">
        <v>67</v>
      </c>
      <c r="E79" s="2"/>
      <c r="F79" s="21"/>
      <c r="G79" s="21"/>
      <c r="H79" s="21"/>
      <c r="I79" s="21"/>
      <c r="J79" s="22"/>
    </row>
    <row r="80" spans="1:12" x14ac:dyDescent="0.25">
      <c r="A80" s="40" t="s">
        <v>57</v>
      </c>
      <c r="B80" s="103" t="s">
        <v>67</v>
      </c>
      <c r="C80" s="19"/>
      <c r="D80" s="19"/>
      <c r="E80" s="19"/>
      <c r="F80" s="2"/>
      <c r="G80" s="2"/>
      <c r="H80" s="2"/>
      <c r="I80" s="2"/>
      <c r="J80" s="3"/>
    </row>
    <row r="81" spans="1:12" x14ac:dyDescent="0.25">
      <c r="A81" s="35" t="s">
        <v>55</v>
      </c>
      <c r="B81" s="99"/>
      <c r="C81" s="219" t="s">
        <v>56</v>
      </c>
      <c r="D81" s="220"/>
      <c r="E81" s="112"/>
      <c r="F81" s="86"/>
      <c r="G81" s="2"/>
      <c r="H81" s="2"/>
      <c r="I81" s="2"/>
      <c r="J81" s="3"/>
    </row>
    <row r="82" spans="1:12" x14ac:dyDescent="0.25">
      <c r="A82" s="41" t="s">
        <v>107</v>
      </c>
      <c r="B82" s="236" t="s">
        <v>2</v>
      </c>
      <c r="C82" s="209"/>
      <c r="D82" s="209"/>
      <c r="E82" s="210"/>
      <c r="F82" s="2"/>
      <c r="G82" s="2"/>
      <c r="H82" s="2"/>
      <c r="I82" s="2"/>
      <c r="J82" s="3"/>
    </row>
    <row r="83" spans="1:12" x14ac:dyDescent="0.25">
      <c r="A83" s="33" t="s">
        <v>86</v>
      </c>
      <c r="B83" s="144" t="s">
        <v>67</v>
      </c>
      <c r="C83" s="223" t="s">
        <v>2</v>
      </c>
      <c r="D83" s="224"/>
      <c r="E83" s="224"/>
      <c r="F83" s="224"/>
      <c r="G83" s="224"/>
      <c r="H83" s="224"/>
      <c r="I83" s="215"/>
      <c r="J83" s="216"/>
      <c r="L83" t="s">
        <v>2</v>
      </c>
    </row>
    <row r="84" spans="1:12" s="1" customFormat="1" ht="73.349999999999994" customHeight="1" x14ac:dyDescent="0.25">
      <c r="A84" s="97" t="s">
        <v>147</v>
      </c>
      <c r="B84" s="42" t="s">
        <v>116</v>
      </c>
      <c r="C84" s="43" t="s">
        <v>0</v>
      </c>
      <c r="D84" s="42" t="s">
        <v>87</v>
      </c>
      <c r="E84" s="42" t="s">
        <v>117</v>
      </c>
      <c r="F84" s="43" t="s">
        <v>145</v>
      </c>
      <c r="G84" s="43" t="s">
        <v>146</v>
      </c>
      <c r="H84" s="43" t="s">
        <v>127</v>
      </c>
      <c r="I84" s="44" t="s">
        <v>120</v>
      </c>
      <c r="J84" s="45" t="s">
        <v>88</v>
      </c>
    </row>
    <row r="85" spans="1:12" x14ac:dyDescent="0.25">
      <c r="A85" s="104"/>
      <c r="B85" s="105"/>
      <c r="C85" s="105"/>
      <c r="D85" s="105"/>
      <c r="E85" s="106" t="s">
        <v>2</v>
      </c>
      <c r="F85" s="106" t="s">
        <v>2</v>
      </c>
      <c r="G85" s="106" t="s">
        <v>2</v>
      </c>
      <c r="H85" s="106" t="s">
        <v>2</v>
      </c>
      <c r="I85" s="107"/>
      <c r="J85" s="108"/>
    </row>
    <row r="86" spans="1:12" x14ac:dyDescent="0.25">
      <c r="A86" s="104"/>
      <c r="B86" s="105"/>
      <c r="C86" s="105"/>
      <c r="D86" s="105"/>
      <c r="E86" s="106"/>
      <c r="F86" s="106"/>
      <c r="G86" s="106"/>
      <c r="H86" s="106"/>
      <c r="I86" s="107"/>
      <c r="J86" s="108"/>
    </row>
    <row r="87" spans="1:12" x14ac:dyDescent="0.25">
      <c r="A87" s="104"/>
      <c r="B87" s="105"/>
      <c r="C87" s="105"/>
      <c r="D87" s="105"/>
      <c r="E87" s="106" t="s">
        <v>2</v>
      </c>
      <c r="F87" s="106" t="s">
        <v>2</v>
      </c>
      <c r="G87" s="106" t="s">
        <v>2</v>
      </c>
      <c r="H87" s="106" t="s">
        <v>2</v>
      </c>
      <c r="I87" s="107"/>
      <c r="J87" s="108"/>
    </row>
    <row r="88" spans="1:12" x14ac:dyDescent="0.25">
      <c r="A88" s="104"/>
      <c r="B88" s="105"/>
      <c r="C88" s="105"/>
      <c r="D88" s="105"/>
      <c r="E88" s="106"/>
      <c r="F88" s="106"/>
      <c r="G88" s="106"/>
      <c r="H88" s="106"/>
      <c r="I88" s="107"/>
      <c r="J88" s="108"/>
    </row>
    <row r="89" spans="1:12" x14ac:dyDescent="0.25">
      <c r="A89" s="109" t="s">
        <v>143</v>
      </c>
      <c r="B89" s="105"/>
      <c r="C89" s="105"/>
      <c r="D89" s="105"/>
      <c r="E89" s="106"/>
      <c r="F89" s="106"/>
      <c r="G89" s="106"/>
      <c r="H89" s="106"/>
      <c r="I89" s="107"/>
      <c r="J89" s="110"/>
    </row>
    <row r="90" spans="1:12" x14ac:dyDescent="0.25">
      <c r="A90" s="46" t="s">
        <v>1</v>
      </c>
      <c r="B90" s="83">
        <f>SUM(C91:E91)</f>
        <v>0</v>
      </c>
      <c r="C90" s="84"/>
      <c r="D90" s="84"/>
      <c r="E90" s="83">
        <f>SUM(F91:H91)</f>
        <v>0</v>
      </c>
      <c r="F90" s="47">
        <f>SUM(F85:F89)</f>
        <v>0</v>
      </c>
      <c r="G90" s="47">
        <f>SUM(G85:G89)</f>
        <v>0</v>
      </c>
      <c r="H90" s="47">
        <f>SUM(H85:H89)</f>
        <v>0</v>
      </c>
      <c r="I90" s="47"/>
      <c r="J90" s="48" t="s">
        <v>2</v>
      </c>
    </row>
    <row r="91" spans="1:12" s="80" customFormat="1" x14ac:dyDescent="0.25">
      <c r="B91" s="85">
        <f>IF(B83="Virtual",B79,0)</f>
        <v>0</v>
      </c>
      <c r="C91" s="76">
        <f>SUMIF(B85:B89,"*t*",F85:F89)</f>
        <v>0</v>
      </c>
      <c r="D91" s="76">
        <f>SUMIF(B85:B89,"*t*",G85:G89)</f>
        <v>0</v>
      </c>
      <c r="E91" s="76">
        <f>SUMIF(B85:B89,"*t*",H85:H89)</f>
        <v>0</v>
      </c>
      <c r="F91" s="76">
        <f>SUMIF(E85:E89,"Doc*",F85:F89)</f>
        <v>0</v>
      </c>
      <c r="G91" s="76">
        <f>SUMIF(E85:E89,"Doc*",G85:G89)</f>
        <v>0</v>
      </c>
      <c r="H91" s="76">
        <f>SUMIF(E85:E89,"Doc*",H85:H89)</f>
        <v>0</v>
      </c>
    </row>
    <row r="92" spans="1:12" x14ac:dyDescent="0.25">
      <c r="A92" s="72" t="s">
        <v>23</v>
      </c>
      <c r="B92" s="237"/>
      <c r="C92" s="237"/>
      <c r="D92" s="237"/>
      <c r="E92" s="237"/>
      <c r="F92" s="237"/>
      <c r="G92" s="237"/>
      <c r="H92" s="237"/>
      <c r="I92" s="237"/>
      <c r="J92" s="238"/>
    </row>
    <row r="93" spans="1:12" x14ac:dyDescent="0.25">
      <c r="A93" s="39" t="s">
        <v>4</v>
      </c>
      <c r="B93" s="103" t="s">
        <v>2</v>
      </c>
      <c r="C93" s="151" t="s">
        <v>153</v>
      </c>
      <c r="D93" s="103" t="s">
        <v>67</v>
      </c>
      <c r="E93" s="2"/>
      <c r="F93" s="21"/>
      <c r="G93" s="21"/>
      <c r="H93" s="21"/>
      <c r="I93" s="21"/>
      <c r="J93" s="22"/>
    </row>
    <row r="94" spans="1:12" x14ac:dyDescent="0.25">
      <c r="A94" s="40" t="s">
        <v>57</v>
      </c>
      <c r="B94" s="103" t="s">
        <v>67</v>
      </c>
      <c r="C94" s="19"/>
      <c r="D94" s="19"/>
      <c r="E94" s="19"/>
      <c r="F94" s="2"/>
      <c r="G94" s="2"/>
      <c r="H94" s="2"/>
      <c r="I94" s="2"/>
      <c r="J94" s="3"/>
    </row>
    <row r="95" spans="1:12" x14ac:dyDescent="0.25">
      <c r="A95" s="35" t="s">
        <v>55</v>
      </c>
      <c r="B95" s="99"/>
      <c r="C95" s="219" t="s">
        <v>56</v>
      </c>
      <c r="D95" s="220"/>
      <c r="E95" s="112"/>
      <c r="F95" s="86"/>
      <c r="G95" s="2"/>
      <c r="H95" s="2"/>
      <c r="I95" s="2"/>
      <c r="J95" s="3"/>
    </row>
    <row r="96" spans="1:12" x14ac:dyDescent="0.25">
      <c r="A96" s="41" t="s">
        <v>107</v>
      </c>
      <c r="B96" s="236" t="s">
        <v>2</v>
      </c>
      <c r="C96" s="209"/>
      <c r="D96" s="209"/>
      <c r="E96" s="210"/>
      <c r="F96" s="2"/>
      <c r="G96" s="2"/>
      <c r="H96" s="2"/>
      <c r="I96" s="2"/>
      <c r="J96" s="3"/>
    </row>
    <row r="97" spans="1:12" x14ac:dyDescent="0.25">
      <c r="A97" s="33" t="s">
        <v>86</v>
      </c>
      <c r="B97" s="144" t="s">
        <v>67</v>
      </c>
      <c r="C97" s="223" t="s">
        <v>2</v>
      </c>
      <c r="D97" s="224"/>
      <c r="E97" s="224"/>
      <c r="F97" s="224"/>
      <c r="G97" s="224"/>
      <c r="H97" s="224"/>
      <c r="I97" s="215"/>
      <c r="J97" s="216"/>
      <c r="L97" t="s">
        <v>2</v>
      </c>
    </row>
    <row r="98" spans="1:12" s="1" customFormat="1" ht="73.349999999999994" customHeight="1" x14ac:dyDescent="0.25">
      <c r="A98" s="97" t="s">
        <v>147</v>
      </c>
      <c r="B98" s="42" t="s">
        <v>116</v>
      </c>
      <c r="C98" s="43" t="s">
        <v>0</v>
      </c>
      <c r="D98" s="42" t="s">
        <v>87</v>
      </c>
      <c r="E98" s="42" t="s">
        <v>117</v>
      </c>
      <c r="F98" s="43" t="s">
        <v>145</v>
      </c>
      <c r="G98" s="43" t="s">
        <v>146</v>
      </c>
      <c r="H98" s="43" t="s">
        <v>127</v>
      </c>
      <c r="I98" s="44" t="s">
        <v>120</v>
      </c>
      <c r="J98" s="45" t="s">
        <v>88</v>
      </c>
    </row>
    <row r="99" spans="1:12" x14ac:dyDescent="0.25">
      <c r="A99" s="104"/>
      <c r="B99" s="105"/>
      <c r="C99" s="105"/>
      <c r="D99" s="105"/>
      <c r="E99" s="106" t="s">
        <v>2</v>
      </c>
      <c r="F99" s="106" t="s">
        <v>2</v>
      </c>
      <c r="G99" s="106" t="s">
        <v>2</v>
      </c>
      <c r="H99" s="106" t="s">
        <v>2</v>
      </c>
      <c r="I99" s="107"/>
      <c r="J99" s="108"/>
    </row>
    <row r="100" spans="1:12" x14ac:dyDescent="0.25">
      <c r="A100" s="104"/>
      <c r="B100" s="105"/>
      <c r="C100" s="105"/>
      <c r="D100" s="105"/>
      <c r="E100" s="106"/>
      <c r="F100" s="106"/>
      <c r="G100" s="106"/>
      <c r="H100" s="106"/>
      <c r="I100" s="107"/>
      <c r="J100" s="108"/>
    </row>
    <row r="101" spans="1:12" x14ac:dyDescent="0.25">
      <c r="A101" s="104"/>
      <c r="B101" s="105"/>
      <c r="C101" s="105"/>
      <c r="D101" s="105"/>
      <c r="E101" s="106" t="s">
        <v>2</v>
      </c>
      <c r="F101" s="106" t="s">
        <v>2</v>
      </c>
      <c r="G101" s="106" t="s">
        <v>2</v>
      </c>
      <c r="H101" s="106" t="s">
        <v>2</v>
      </c>
      <c r="I101" s="107"/>
      <c r="J101" s="108"/>
    </row>
    <row r="102" spans="1:12" x14ac:dyDescent="0.25">
      <c r="A102" s="104"/>
      <c r="B102" s="105"/>
      <c r="C102" s="105"/>
      <c r="D102" s="105"/>
      <c r="E102" s="106"/>
      <c r="F102" s="106"/>
      <c r="G102" s="106"/>
      <c r="H102" s="106"/>
      <c r="I102" s="107"/>
      <c r="J102" s="108"/>
    </row>
    <row r="103" spans="1:12" x14ac:dyDescent="0.25">
      <c r="A103" s="109" t="s">
        <v>143</v>
      </c>
      <c r="B103" s="105"/>
      <c r="C103" s="105"/>
      <c r="D103" s="105"/>
      <c r="E103" s="106"/>
      <c r="F103" s="106"/>
      <c r="G103" s="106"/>
      <c r="H103" s="106"/>
      <c r="I103" s="107"/>
      <c r="J103" s="110"/>
    </row>
    <row r="104" spans="1:12" x14ac:dyDescent="0.25">
      <c r="A104" s="46" t="s">
        <v>1</v>
      </c>
      <c r="B104" s="83">
        <f>SUM(C105:E105)</f>
        <v>0</v>
      </c>
      <c r="C104" s="84"/>
      <c r="D104" s="84"/>
      <c r="E104" s="83">
        <f>SUM(F105:H105)</f>
        <v>0</v>
      </c>
      <c r="F104" s="47">
        <f>SUM(F99:F103)</f>
        <v>0</v>
      </c>
      <c r="G104" s="47">
        <f>SUM(G99:G103)</f>
        <v>0</v>
      </c>
      <c r="H104" s="47">
        <f>SUM(H99:H103)</f>
        <v>0</v>
      </c>
      <c r="I104" s="47"/>
      <c r="J104" s="48" t="s">
        <v>2</v>
      </c>
    </row>
    <row r="105" spans="1:12" x14ac:dyDescent="0.25">
      <c r="B105" s="85">
        <f>IF(B97="Virtual",B93,0)</f>
        <v>0</v>
      </c>
      <c r="C105" s="76">
        <f>SUMIF(B99:B103,"*t*",F99:F103)</f>
        <v>0</v>
      </c>
      <c r="D105" s="76">
        <f>SUMIF(B99:B103,"*t*",G99:G103)</f>
        <v>0</v>
      </c>
      <c r="E105" s="76">
        <f>SUMIF(B99:B103,"*t*",H99:H103)</f>
        <v>0</v>
      </c>
      <c r="F105" s="76">
        <f>SUMIF(E99:E103,"Doc*",F99:F103)</f>
        <v>0</v>
      </c>
      <c r="G105" s="76">
        <f>SUMIF(E99:E103,"Doc*",G99:G103)</f>
        <v>0</v>
      </c>
      <c r="H105" s="76">
        <f>SUMIF(E99:E103,"Doc*",H99:H103)</f>
        <v>0</v>
      </c>
    </row>
    <row r="106" spans="1:12" x14ac:dyDescent="0.25">
      <c r="A106" s="72" t="s">
        <v>24</v>
      </c>
      <c r="B106" s="237"/>
      <c r="C106" s="237"/>
      <c r="D106" s="237"/>
      <c r="E106" s="237"/>
      <c r="F106" s="237"/>
      <c r="G106" s="237"/>
      <c r="H106" s="237"/>
      <c r="I106" s="237"/>
      <c r="J106" s="238"/>
    </row>
    <row r="107" spans="1:12" x14ac:dyDescent="0.25">
      <c r="A107" s="39" t="s">
        <v>4</v>
      </c>
      <c r="B107" s="103" t="s">
        <v>2</v>
      </c>
      <c r="C107" s="151" t="s">
        <v>153</v>
      </c>
      <c r="D107" s="103" t="s">
        <v>67</v>
      </c>
      <c r="E107" s="2"/>
      <c r="F107" s="21"/>
      <c r="G107" s="21"/>
      <c r="H107" s="21"/>
      <c r="I107" s="21"/>
      <c r="J107" s="22"/>
    </row>
    <row r="108" spans="1:12" x14ac:dyDescent="0.25">
      <c r="A108" s="40" t="s">
        <v>57</v>
      </c>
      <c r="B108" s="103" t="s">
        <v>67</v>
      </c>
      <c r="C108" s="19"/>
      <c r="D108" s="19"/>
      <c r="E108" s="19"/>
      <c r="F108" s="2"/>
      <c r="G108" s="2"/>
      <c r="H108" s="2"/>
      <c r="I108" s="2"/>
      <c r="J108" s="3"/>
    </row>
    <row r="109" spans="1:12" x14ac:dyDescent="0.25">
      <c r="A109" s="35" t="s">
        <v>55</v>
      </c>
      <c r="B109" s="99"/>
      <c r="C109" s="219" t="s">
        <v>56</v>
      </c>
      <c r="D109" s="220"/>
      <c r="E109" s="112"/>
      <c r="F109" s="86"/>
      <c r="G109" s="2"/>
      <c r="H109" s="2"/>
      <c r="I109" s="2"/>
      <c r="J109" s="3"/>
    </row>
    <row r="110" spans="1:12" x14ac:dyDescent="0.25">
      <c r="A110" s="41" t="s">
        <v>107</v>
      </c>
      <c r="B110" s="236" t="s">
        <v>2</v>
      </c>
      <c r="C110" s="209"/>
      <c r="D110" s="209"/>
      <c r="E110" s="210"/>
      <c r="F110" s="2"/>
      <c r="G110" s="2"/>
      <c r="H110" s="2"/>
      <c r="I110" s="2"/>
      <c r="J110" s="3"/>
    </row>
    <row r="111" spans="1:12" x14ac:dyDescent="0.25">
      <c r="A111" s="33" t="s">
        <v>86</v>
      </c>
      <c r="B111" s="144" t="s">
        <v>67</v>
      </c>
      <c r="C111" s="223" t="s">
        <v>2</v>
      </c>
      <c r="D111" s="224"/>
      <c r="E111" s="224"/>
      <c r="F111" s="224"/>
      <c r="G111" s="224"/>
      <c r="H111" s="224"/>
      <c r="I111" s="215"/>
      <c r="J111" s="216"/>
      <c r="L111" t="s">
        <v>2</v>
      </c>
    </row>
    <row r="112" spans="1:12" s="1" customFormat="1" ht="73.349999999999994" customHeight="1" x14ac:dyDescent="0.25">
      <c r="A112" s="97" t="s">
        <v>147</v>
      </c>
      <c r="B112" s="42" t="s">
        <v>116</v>
      </c>
      <c r="C112" s="43" t="s">
        <v>0</v>
      </c>
      <c r="D112" s="42" t="s">
        <v>87</v>
      </c>
      <c r="E112" s="42" t="s">
        <v>117</v>
      </c>
      <c r="F112" s="43" t="s">
        <v>145</v>
      </c>
      <c r="G112" s="43" t="s">
        <v>146</v>
      </c>
      <c r="H112" s="43" t="s">
        <v>127</v>
      </c>
      <c r="I112" s="44" t="s">
        <v>120</v>
      </c>
      <c r="J112" s="45" t="s">
        <v>88</v>
      </c>
    </row>
    <row r="113" spans="1:12" x14ac:dyDescent="0.25">
      <c r="A113" s="104"/>
      <c r="B113" s="105"/>
      <c r="C113" s="105"/>
      <c r="D113" s="105"/>
      <c r="E113" s="106" t="s">
        <v>2</v>
      </c>
      <c r="F113" s="106" t="s">
        <v>2</v>
      </c>
      <c r="G113" s="106" t="s">
        <v>2</v>
      </c>
      <c r="H113" s="106" t="s">
        <v>2</v>
      </c>
      <c r="I113" s="107"/>
      <c r="J113" s="108"/>
    </row>
    <row r="114" spans="1:12" x14ac:dyDescent="0.25">
      <c r="A114" s="104"/>
      <c r="B114" s="105"/>
      <c r="C114" s="105"/>
      <c r="D114" s="105"/>
      <c r="E114" s="106"/>
      <c r="F114" s="106"/>
      <c r="G114" s="106"/>
      <c r="H114" s="106"/>
      <c r="I114" s="107"/>
      <c r="J114" s="108"/>
    </row>
    <row r="115" spans="1:12" x14ac:dyDescent="0.25">
      <c r="A115" s="104"/>
      <c r="B115" s="105"/>
      <c r="C115" s="105"/>
      <c r="D115" s="105"/>
      <c r="E115" s="106" t="s">
        <v>2</v>
      </c>
      <c r="F115" s="106" t="s">
        <v>2</v>
      </c>
      <c r="G115" s="106" t="s">
        <v>2</v>
      </c>
      <c r="H115" s="106" t="s">
        <v>2</v>
      </c>
      <c r="I115" s="107"/>
      <c r="J115" s="108"/>
    </row>
    <row r="116" spans="1:12" x14ac:dyDescent="0.25">
      <c r="A116" s="104"/>
      <c r="B116" s="105"/>
      <c r="C116" s="105"/>
      <c r="D116" s="105"/>
      <c r="E116" s="106"/>
      <c r="F116" s="106"/>
      <c r="G116" s="106"/>
      <c r="H116" s="106"/>
      <c r="I116" s="107"/>
      <c r="J116" s="108"/>
    </row>
    <row r="117" spans="1:12" x14ac:dyDescent="0.25">
      <c r="A117" s="109" t="s">
        <v>143</v>
      </c>
      <c r="B117" s="105"/>
      <c r="C117" s="105"/>
      <c r="D117" s="105"/>
      <c r="E117" s="106"/>
      <c r="F117" s="106"/>
      <c r="G117" s="106"/>
      <c r="H117" s="106"/>
      <c r="I117" s="107"/>
      <c r="J117" s="110"/>
    </row>
    <row r="118" spans="1:12" x14ac:dyDescent="0.25">
      <c r="A118" s="46" t="s">
        <v>1</v>
      </c>
      <c r="B118" s="83">
        <f>SUM(C119:E119)</f>
        <v>0</v>
      </c>
      <c r="C118" s="84"/>
      <c r="D118" s="84"/>
      <c r="E118" s="83">
        <f>SUM(F119:H119)</f>
        <v>0</v>
      </c>
      <c r="F118" s="47">
        <f>SUM(F113:F117)</f>
        <v>0</v>
      </c>
      <c r="G118" s="47">
        <f>SUM(G113:G117)</f>
        <v>0</v>
      </c>
      <c r="H118" s="47">
        <f>SUM(H113:H117)</f>
        <v>0</v>
      </c>
      <c r="I118" s="47"/>
      <c r="J118" s="48" t="s">
        <v>2</v>
      </c>
    </row>
    <row r="119" spans="1:12" x14ac:dyDescent="0.25">
      <c r="B119" s="85">
        <f>IF(B111="Virtual",B107,0)</f>
        <v>0</v>
      </c>
      <c r="C119" s="76">
        <f>SUMIF(B113:B117,"*t*",F113:F117)</f>
        <v>0</v>
      </c>
      <c r="D119" s="76">
        <f>SUMIF(B113:B117,"*t*",G113:G117)</f>
        <v>0</v>
      </c>
      <c r="E119" s="76">
        <f>SUMIF(B113:B117,"*t*",H113:H117)</f>
        <v>0</v>
      </c>
      <c r="F119" s="76">
        <f>SUMIF(E113:E117,"Doc*",F113:F117)</f>
        <v>0</v>
      </c>
      <c r="G119" s="76">
        <f>SUMIF(E113:E117,"Doc*",G113:G117)</f>
        <v>0</v>
      </c>
      <c r="H119" s="76">
        <f>SUMIF(E113:E117,"Doc*",H113:H117)</f>
        <v>0</v>
      </c>
    </row>
    <row r="120" spans="1:12" x14ac:dyDescent="0.25">
      <c r="A120" s="72" t="s">
        <v>25</v>
      </c>
      <c r="B120" s="237"/>
      <c r="C120" s="237"/>
      <c r="D120" s="237"/>
      <c r="E120" s="237"/>
      <c r="F120" s="237"/>
      <c r="G120" s="237"/>
      <c r="H120" s="237"/>
      <c r="I120" s="237"/>
      <c r="J120" s="238"/>
    </row>
    <row r="121" spans="1:12" x14ac:dyDescent="0.25">
      <c r="A121" s="39" t="s">
        <v>4</v>
      </c>
      <c r="B121" s="103" t="s">
        <v>2</v>
      </c>
      <c r="C121" s="151" t="s">
        <v>153</v>
      </c>
      <c r="D121" s="103" t="s">
        <v>67</v>
      </c>
      <c r="E121" s="2"/>
      <c r="F121" s="21"/>
      <c r="G121" s="21"/>
      <c r="H121" s="21"/>
      <c r="I121" s="21"/>
      <c r="J121" s="22"/>
    </row>
    <row r="122" spans="1:12" x14ac:dyDescent="0.25">
      <c r="A122" s="40" t="s">
        <v>57</v>
      </c>
      <c r="B122" s="103" t="s">
        <v>67</v>
      </c>
      <c r="C122" s="19"/>
      <c r="D122" s="19"/>
      <c r="E122" s="19"/>
      <c r="F122" s="2"/>
      <c r="G122" s="2"/>
      <c r="H122" s="2"/>
      <c r="I122" s="2"/>
      <c r="J122" s="3"/>
    </row>
    <row r="123" spans="1:12" x14ac:dyDescent="0.25">
      <c r="A123" s="35" t="s">
        <v>55</v>
      </c>
      <c r="B123" s="99"/>
      <c r="C123" s="219" t="s">
        <v>56</v>
      </c>
      <c r="D123" s="220"/>
      <c r="E123" s="112"/>
      <c r="F123" s="86"/>
      <c r="G123" s="2"/>
      <c r="H123" s="2"/>
      <c r="I123" s="2"/>
      <c r="J123" s="3"/>
    </row>
    <row r="124" spans="1:12" x14ac:dyDescent="0.25">
      <c r="A124" s="41" t="s">
        <v>107</v>
      </c>
      <c r="B124" s="236" t="s">
        <v>2</v>
      </c>
      <c r="C124" s="209"/>
      <c r="D124" s="209"/>
      <c r="E124" s="210"/>
      <c r="F124" s="2"/>
      <c r="G124" s="2"/>
      <c r="H124" s="2"/>
      <c r="I124" s="2"/>
      <c r="J124" s="3"/>
    </row>
    <row r="125" spans="1:12" x14ac:dyDescent="0.25">
      <c r="A125" s="33" t="s">
        <v>86</v>
      </c>
      <c r="B125" s="144" t="s">
        <v>67</v>
      </c>
      <c r="C125" s="223" t="s">
        <v>2</v>
      </c>
      <c r="D125" s="224"/>
      <c r="E125" s="224"/>
      <c r="F125" s="224"/>
      <c r="G125" s="224"/>
      <c r="H125" s="224"/>
      <c r="I125" s="215"/>
      <c r="J125" s="216"/>
      <c r="L125" t="s">
        <v>2</v>
      </c>
    </row>
    <row r="126" spans="1:12" s="1" customFormat="1" ht="73.349999999999994" customHeight="1" x14ac:dyDescent="0.25">
      <c r="A126" s="97" t="s">
        <v>147</v>
      </c>
      <c r="B126" s="42" t="s">
        <v>116</v>
      </c>
      <c r="C126" s="43" t="s">
        <v>0</v>
      </c>
      <c r="D126" s="42" t="s">
        <v>87</v>
      </c>
      <c r="E126" s="42" t="s">
        <v>117</v>
      </c>
      <c r="F126" s="43" t="s">
        <v>145</v>
      </c>
      <c r="G126" s="43" t="s">
        <v>146</v>
      </c>
      <c r="H126" s="43" t="s">
        <v>127</v>
      </c>
      <c r="I126" s="44" t="s">
        <v>120</v>
      </c>
      <c r="J126" s="45" t="s">
        <v>88</v>
      </c>
    </row>
    <row r="127" spans="1:12" x14ac:dyDescent="0.25">
      <c r="A127" s="104"/>
      <c r="B127" s="105"/>
      <c r="C127" s="105"/>
      <c r="D127" s="105"/>
      <c r="E127" s="106" t="s">
        <v>2</v>
      </c>
      <c r="F127" s="106" t="s">
        <v>2</v>
      </c>
      <c r="G127" s="106" t="s">
        <v>2</v>
      </c>
      <c r="H127" s="106" t="s">
        <v>2</v>
      </c>
      <c r="I127" s="107"/>
      <c r="J127" s="108"/>
    </row>
    <row r="128" spans="1:12" x14ac:dyDescent="0.25">
      <c r="A128" s="104"/>
      <c r="B128" s="105"/>
      <c r="C128" s="105"/>
      <c r="D128" s="105"/>
      <c r="E128" s="106"/>
      <c r="F128" s="106"/>
      <c r="G128" s="106"/>
      <c r="H128" s="106"/>
      <c r="I128" s="107"/>
      <c r="J128" s="108"/>
    </row>
    <row r="129" spans="1:12" x14ac:dyDescent="0.25">
      <c r="A129" s="104"/>
      <c r="B129" s="105"/>
      <c r="C129" s="105"/>
      <c r="D129" s="105"/>
      <c r="E129" s="106" t="s">
        <v>2</v>
      </c>
      <c r="F129" s="106" t="s">
        <v>2</v>
      </c>
      <c r="G129" s="106" t="s">
        <v>2</v>
      </c>
      <c r="H129" s="106" t="s">
        <v>2</v>
      </c>
      <c r="I129" s="107"/>
      <c r="J129" s="108"/>
    </row>
    <row r="130" spans="1:12" x14ac:dyDescent="0.25">
      <c r="A130" s="104"/>
      <c r="B130" s="105"/>
      <c r="C130" s="105"/>
      <c r="D130" s="105"/>
      <c r="E130" s="106"/>
      <c r="F130" s="106"/>
      <c r="G130" s="106"/>
      <c r="H130" s="106"/>
      <c r="I130" s="107"/>
      <c r="J130" s="108"/>
    </row>
    <row r="131" spans="1:12" x14ac:dyDescent="0.25">
      <c r="A131" s="109" t="s">
        <v>143</v>
      </c>
      <c r="B131" s="105"/>
      <c r="C131" s="105"/>
      <c r="D131" s="105"/>
      <c r="E131" s="106"/>
      <c r="F131" s="106" t="s">
        <v>2</v>
      </c>
      <c r="G131" s="106"/>
      <c r="H131" s="106"/>
      <c r="I131" s="107"/>
      <c r="J131" s="110"/>
    </row>
    <row r="132" spans="1:12" x14ac:dyDescent="0.25">
      <c r="A132" s="46" t="s">
        <v>1</v>
      </c>
      <c r="B132" s="83">
        <f>SUM(C133:E133)</f>
        <v>0</v>
      </c>
      <c r="C132" s="84"/>
      <c r="D132" s="84"/>
      <c r="E132" s="83">
        <f>SUM(F133:H133)</f>
        <v>0</v>
      </c>
      <c r="F132" s="47">
        <f>SUM(F127:F131)</f>
        <v>0</v>
      </c>
      <c r="G132" s="47">
        <f>SUM(G127:G131)</f>
        <v>0</v>
      </c>
      <c r="H132" s="47">
        <f>SUM(H127:H131)</f>
        <v>0</v>
      </c>
      <c r="I132" s="47"/>
      <c r="J132" s="48" t="s">
        <v>2</v>
      </c>
    </row>
    <row r="133" spans="1:12" x14ac:dyDescent="0.25">
      <c r="B133" s="85">
        <f>IF(B125="Virtual",B121,0)</f>
        <v>0</v>
      </c>
      <c r="C133" s="76">
        <f>SUMIF(B127:B131,"*t*",F127:F131)</f>
        <v>0</v>
      </c>
      <c r="D133" s="76">
        <f>SUMIF(B127:B131,"*t*",G127:G131)</f>
        <v>0</v>
      </c>
      <c r="E133" s="76">
        <f>SUMIF(B127:B131,"*t*",H127:H131)</f>
        <v>0</v>
      </c>
      <c r="F133" s="76">
        <f>SUMIF(E127:E131,"Doc*",F127:F131)</f>
        <v>0</v>
      </c>
      <c r="G133" s="76">
        <f>SUMIF(E127:E131,"Doc*",G127:G131)</f>
        <v>0</v>
      </c>
      <c r="H133" s="76">
        <f>SUMIF(E127:E131,"Doc*",H127:H131)</f>
        <v>0</v>
      </c>
    </row>
    <row r="134" spans="1:12" x14ac:dyDescent="0.25">
      <c r="A134" s="72" t="s">
        <v>26</v>
      </c>
      <c r="B134" s="237"/>
      <c r="C134" s="237"/>
      <c r="D134" s="237"/>
      <c r="E134" s="237"/>
      <c r="F134" s="237"/>
      <c r="G134" s="237"/>
      <c r="H134" s="237"/>
      <c r="I134" s="237"/>
      <c r="J134" s="238"/>
    </row>
    <row r="135" spans="1:12" x14ac:dyDescent="0.25">
      <c r="A135" s="39" t="s">
        <v>4</v>
      </c>
      <c r="B135" s="103"/>
      <c r="C135" s="151" t="s">
        <v>153</v>
      </c>
      <c r="D135" s="103" t="s">
        <v>67</v>
      </c>
      <c r="E135" s="2"/>
      <c r="F135" s="21"/>
      <c r="G135" s="21"/>
      <c r="H135" s="21"/>
      <c r="I135" s="21"/>
      <c r="J135" s="22"/>
    </row>
    <row r="136" spans="1:12" x14ac:dyDescent="0.25">
      <c r="A136" s="40" t="s">
        <v>57</v>
      </c>
      <c r="B136" s="103" t="s">
        <v>67</v>
      </c>
      <c r="C136" s="19"/>
      <c r="D136" s="19"/>
      <c r="E136" s="19"/>
      <c r="F136" s="2"/>
      <c r="G136" s="2"/>
      <c r="H136" s="2"/>
      <c r="I136" s="2"/>
      <c r="J136" s="3"/>
    </row>
    <row r="137" spans="1:12" x14ac:dyDescent="0.25">
      <c r="A137" s="35" t="s">
        <v>55</v>
      </c>
      <c r="B137" s="99"/>
      <c r="C137" s="219" t="s">
        <v>56</v>
      </c>
      <c r="D137" s="220"/>
      <c r="E137" s="112"/>
      <c r="F137" s="86"/>
      <c r="G137" s="2"/>
      <c r="H137" s="2"/>
      <c r="I137" s="2"/>
      <c r="J137" s="3"/>
    </row>
    <row r="138" spans="1:12" x14ac:dyDescent="0.25">
      <c r="A138" s="41" t="s">
        <v>107</v>
      </c>
      <c r="B138" s="236" t="s">
        <v>2</v>
      </c>
      <c r="C138" s="209"/>
      <c r="D138" s="209"/>
      <c r="E138" s="210"/>
      <c r="F138" s="2"/>
      <c r="G138" s="2"/>
      <c r="H138" s="2"/>
      <c r="I138" s="2"/>
      <c r="J138" s="3"/>
    </row>
    <row r="139" spans="1:12" x14ac:dyDescent="0.25">
      <c r="A139" s="33" t="s">
        <v>86</v>
      </c>
      <c r="B139" s="144"/>
      <c r="C139" s="223" t="s">
        <v>2</v>
      </c>
      <c r="D139" s="224"/>
      <c r="E139" s="224"/>
      <c r="F139" s="224"/>
      <c r="G139" s="224"/>
      <c r="H139" s="224"/>
      <c r="I139" s="215"/>
      <c r="J139" s="216"/>
      <c r="L139" t="s">
        <v>2</v>
      </c>
    </row>
    <row r="140" spans="1:12" s="1" customFormat="1" ht="73.349999999999994" customHeight="1" x14ac:dyDescent="0.25">
      <c r="A140" s="97" t="s">
        <v>147</v>
      </c>
      <c r="B140" s="42" t="s">
        <v>116</v>
      </c>
      <c r="C140" s="43" t="s">
        <v>0</v>
      </c>
      <c r="D140" s="42" t="s">
        <v>87</v>
      </c>
      <c r="E140" s="42" t="s">
        <v>117</v>
      </c>
      <c r="F140" s="43" t="s">
        <v>145</v>
      </c>
      <c r="G140" s="43" t="s">
        <v>146</v>
      </c>
      <c r="H140" s="43" t="s">
        <v>127</v>
      </c>
      <c r="I140" s="44" t="s">
        <v>120</v>
      </c>
      <c r="J140" s="45" t="s">
        <v>88</v>
      </c>
    </row>
    <row r="141" spans="1:12" x14ac:dyDescent="0.25">
      <c r="A141" s="104"/>
      <c r="B141" s="105"/>
      <c r="C141" s="105"/>
      <c r="D141" s="105"/>
      <c r="E141" s="106"/>
      <c r="F141" s="106"/>
      <c r="G141" s="106"/>
      <c r="H141" s="106"/>
      <c r="I141" s="107"/>
      <c r="J141" s="108"/>
    </row>
    <row r="142" spans="1:12" x14ac:dyDescent="0.25">
      <c r="A142" s="104"/>
      <c r="B142" s="105"/>
      <c r="C142" s="105"/>
      <c r="D142" s="105" t="s">
        <v>2</v>
      </c>
      <c r="E142" s="106"/>
      <c r="F142" s="106"/>
      <c r="G142" s="106"/>
      <c r="H142" s="106" t="s">
        <v>2</v>
      </c>
      <c r="I142" s="107"/>
      <c r="J142" s="108"/>
    </row>
    <row r="143" spans="1:12" x14ac:dyDescent="0.25">
      <c r="A143" s="104"/>
      <c r="B143" s="105"/>
      <c r="C143" s="105"/>
      <c r="D143" s="105"/>
      <c r="E143" s="106" t="s">
        <v>2</v>
      </c>
      <c r="F143" s="106" t="s">
        <v>2</v>
      </c>
      <c r="G143" s="106" t="s">
        <v>2</v>
      </c>
      <c r="H143" s="106" t="s">
        <v>2</v>
      </c>
      <c r="I143" s="107"/>
      <c r="J143" s="108"/>
    </row>
    <row r="144" spans="1:12" x14ac:dyDescent="0.25">
      <c r="A144" s="104"/>
      <c r="B144" s="105"/>
      <c r="C144" s="105"/>
      <c r="D144" s="105"/>
      <c r="E144" s="106"/>
      <c r="F144" s="106"/>
      <c r="G144" s="106"/>
      <c r="H144" s="106"/>
      <c r="I144" s="107"/>
      <c r="J144" s="108"/>
    </row>
    <row r="145" spans="1:10" x14ac:dyDescent="0.25">
      <c r="A145" s="109" t="s">
        <v>143</v>
      </c>
      <c r="B145" s="105"/>
      <c r="C145" s="105"/>
      <c r="D145" s="105"/>
      <c r="E145" s="106"/>
      <c r="F145" s="106"/>
      <c r="G145" s="106"/>
      <c r="H145" s="106"/>
      <c r="I145" s="107"/>
      <c r="J145" s="110"/>
    </row>
    <row r="146" spans="1:10" x14ac:dyDescent="0.25">
      <c r="A146" s="46" t="s">
        <v>1</v>
      </c>
      <c r="B146" s="83">
        <f>SUM(C147:E147)</f>
        <v>0</v>
      </c>
      <c r="C146" s="84"/>
      <c r="D146" s="84"/>
      <c r="E146" s="83">
        <f>SUM(F147:H147)</f>
        <v>0</v>
      </c>
      <c r="F146" s="47">
        <f>SUM(F141:F145)</f>
        <v>0</v>
      </c>
      <c r="G146" s="47">
        <f>SUM(G141:G145)</f>
        <v>0</v>
      </c>
      <c r="H146" s="47">
        <f>SUM(H141:H145)</f>
        <v>0</v>
      </c>
      <c r="I146" s="47"/>
      <c r="J146" s="48" t="s">
        <v>2</v>
      </c>
    </row>
    <row r="147" spans="1:10" x14ac:dyDescent="0.25">
      <c r="A147" s="82"/>
      <c r="B147" s="85">
        <f>IF(B139="Virtual",B135,0)</f>
        <v>0</v>
      </c>
      <c r="C147" s="76">
        <f>SUMIF(B141:B145,"*t*",F141:F145)</f>
        <v>0</v>
      </c>
      <c r="D147" s="76">
        <f>SUMIF(B141:B145,"*t*",G141:G145)</f>
        <v>0</v>
      </c>
      <c r="E147" s="76">
        <f>SUMIF(B141:B145,"*t*",H141:H145)</f>
        <v>0</v>
      </c>
      <c r="F147" s="76">
        <f>SUMIF(E141:E145,"Doc*",F141:F145)</f>
        <v>0</v>
      </c>
      <c r="G147" s="76">
        <f>SUMIF(E141:E145,"Doc*",G141:G145)</f>
        <v>0</v>
      </c>
      <c r="H147" s="76">
        <f>SUMIF(E141:E145,"Doc*",H141:H145)</f>
        <v>0</v>
      </c>
    </row>
    <row r="148" spans="1:10" x14ac:dyDescent="0.25">
      <c r="A148" s="79" t="s">
        <v>111</v>
      </c>
    </row>
    <row r="152" spans="1:10" x14ac:dyDescent="0.25">
      <c r="A152" s="49" t="s">
        <v>7</v>
      </c>
      <c r="B152" s="50"/>
      <c r="C152" s="51"/>
    </row>
    <row r="153" spans="1:10" x14ac:dyDescent="0.25">
      <c r="A153" s="62" t="s">
        <v>8</v>
      </c>
      <c r="B153" s="63" t="s">
        <v>2</v>
      </c>
      <c r="C153" s="69">
        <f>SUM(N329:N515)</f>
        <v>0</v>
      </c>
      <c r="D153" t="s">
        <v>2</v>
      </c>
    </row>
    <row r="154" spans="1:10" x14ac:dyDescent="0.25">
      <c r="A154" s="64" t="s">
        <v>9</v>
      </c>
      <c r="B154" s="65" t="s">
        <v>2</v>
      </c>
      <c r="C154" s="70">
        <f>SUM(P329:P605)</f>
        <v>0</v>
      </c>
    </row>
    <row r="155" spans="1:10" x14ac:dyDescent="0.25">
      <c r="A155" s="64" t="s">
        <v>54</v>
      </c>
      <c r="B155" s="65" t="s">
        <v>2</v>
      </c>
      <c r="C155" s="70">
        <f>SUM(T323:T455)</f>
        <v>0</v>
      </c>
    </row>
    <row r="156" spans="1:10" x14ac:dyDescent="0.25">
      <c r="A156" s="64" t="s">
        <v>125</v>
      </c>
      <c r="B156" s="65"/>
      <c r="C156" s="70">
        <f>B20+B34+B48+B62+B76+B90+B104+B118+B132+B146</f>
        <v>0</v>
      </c>
      <c r="D156" t="s">
        <v>2</v>
      </c>
    </row>
    <row r="157" spans="1:10" x14ac:dyDescent="0.25">
      <c r="A157" s="248" t="s">
        <v>124</v>
      </c>
      <c r="B157" s="249"/>
      <c r="C157" s="77" t="e">
        <f>C156/C162</f>
        <v>#DIV/0!</v>
      </c>
      <c r="D157" t="s">
        <v>2</v>
      </c>
    </row>
    <row r="158" spans="1:10" x14ac:dyDescent="0.25">
      <c r="A158" s="64" t="s">
        <v>10</v>
      </c>
      <c r="B158" s="66"/>
      <c r="C158" s="70">
        <f>E20+E34+E48+E62+E76+E90+E104+E118+E132+E146</f>
        <v>0</v>
      </c>
      <c r="D158" t="s">
        <v>2</v>
      </c>
    </row>
    <row r="159" spans="1:10" ht="17.850000000000001" customHeight="1" x14ac:dyDescent="0.25">
      <c r="A159" s="246" t="s">
        <v>119</v>
      </c>
      <c r="B159" s="247"/>
      <c r="C159" s="81" t="e">
        <f>(B21+B35+B49+B63+B77+B91+B105+B119+B133+B147)/'Dades Estudi'!B10</f>
        <v>#DIV/0!</v>
      </c>
    </row>
    <row r="160" spans="1:10" x14ac:dyDescent="0.25">
      <c r="A160" s="67" t="s">
        <v>98</v>
      </c>
      <c r="B160" s="68"/>
      <c r="C160" s="78" t="e">
        <f>C158/C162</f>
        <v>#DIV/0!</v>
      </c>
      <c r="D160" t="s">
        <v>2</v>
      </c>
    </row>
    <row r="162" spans="1:9" x14ac:dyDescent="0.25">
      <c r="A162" s="52" t="s">
        <v>11</v>
      </c>
      <c r="B162" s="53"/>
      <c r="C162" s="54">
        <f>C153+C154+C155</f>
        <v>0</v>
      </c>
    </row>
    <row r="165" spans="1:9" x14ac:dyDescent="0.25">
      <c r="A165" s="243" t="s">
        <v>49</v>
      </c>
      <c r="B165" s="243"/>
      <c r="C165" s="243"/>
      <c r="D165" s="243"/>
      <c r="E165" s="243"/>
      <c r="F165" s="243"/>
      <c r="G165" s="243"/>
      <c r="H165" s="243"/>
      <c r="I165" s="243"/>
    </row>
    <row r="166" spans="1:9" x14ac:dyDescent="0.25">
      <c r="A166" s="23"/>
      <c r="B166" s="24"/>
      <c r="C166" s="25"/>
      <c r="E166" s="23"/>
      <c r="F166" s="24"/>
      <c r="G166" s="24"/>
      <c r="H166" s="24"/>
      <c r="I166" s="25"/>
    </row>
    <row r="167" spans="1:9" x14ac:dyDescent="0.25">
      <c r="A167" s="26"/>
      <c r="B167" s="27"/>
      <c r="C167" s="28"/>
      <c r="E167" s="26"/>
      <c r="F167" s="27"/>
      <c r="G167" s="27"/>
      <c r="H167" s="27"/>
      <c r="I167" s="28"/>
    </row>
    <row r="168" spans="1:9" x14ac:dyDescent="0.25">
      <c r="A168" s="26"/>
      <c r="B168" s="27"/>
      <c r="C168" s="28"/>
      <c r="E168" s="26"/>
      <c r="F168" s="27"/>
      <c r="G168" s="27"/>
      <c r="H168" s="27"/>
      <c r="I168" s="28"/>
    </row>
    <row r="169" spans="1:9" x14ac:dyDescent="0.25">
      <c r="A169" s="26"/>
      <c r="B169" s="27"/>
      <c r="C169" s="28"/>
      <c r="E169" s="26"/>
      <c r="F169" s="27"/>
      <c r="G169" s="27"/>
      <c r="H169" s="27"/>
      <c r="I169" s="28"/>
    </row>
    <row r="170" spans="1:9" x14ac:dyDescent="0.25">
      <c r="A170" s="26"/>
      <c r="B170" s="27"/>
      <c r="C170" s="28"/>
      <c r="E170" s="26"/>
      <c r="F170" s="27"/>
      <c r="G170" s="27"/>
      <c r="H170" s="27"/>
      <c r="I170" s="28"/>
    </row>
    <row r="171" spans="1:9" x14ac:dyDescent="0.25">
      <c r="A171" s="26"/>
      <c r="B171" s="27"/>
      <c r="C171" s="28"/>
      <c r="E171" s="26"/>
      <c r="F171" s="27"/>
      <c r="G171" s="27"/>
      <c r="H171" s="27"/>
      <c r="I171" s="28"/>
    </row>
    <row r="172" spans="1:9" x14ac:dyDescent="0.25">
      <c r="A172" s="26"/>
      <c r="B172" s="27"/>
      <c r="C172" s="28"/>
      <c r="E172" s="26"/>
      <c r="F172" s="27"/>
      <c r="G172" s="27"/>
      <c r="H172" s="27"/>
      <c r="I172" s="28"/>
    </row>
    <row r="173" spans="1:9" x14ac:dyDescent="0.25">
      <c r="A173" s="26"/>
      <c r="B173" s="27"/>
      <c r="C173" s="28"/>
      <c r="E173" s="26"/>
      <c r="F173" s="27"/>
      <c r="G173" s="27"/>
      <c r="H173" s="27"/>
      <c r="I173" s="28"/>
    </row>
    <row r="174" spans="1:9" x14ac:dyDescent="0.25">
      <c r="A174" s="26"/>
      <c r="B174" s="27"/>
      <c r="C174" s="28"/>
      <c r="E174" s="26"/>
      <c r="F174" s="27"/>
      <c r="G174" s="27"/>
      <c r="H174" s="27"/>
      <c r="I174" s="28"/>
    </row>
    <row r="175" spans="1:9" x14ac:dyDescent="0.25">
      <c r="A175" s="29"/>
      <c r="B175" s="30"/>
      <c r="C175" s="31"/>
      <c r="E175" s="29"/>
      <c r="F175" s="30"/>
      <c r="G175" s="30"/>
      <c r="H175" s="30"/>
      <c r="I175" s="31"/>
    </row>
    <row r="176" spans="1:9" x14ac:dyDescent="0.25">
      <c r="A176" s="242" t="s">
        <v>44</v>
      </c>
      <c r="B176" s="242"/>
      <c r="C176" s="242"/>
      <c r="D176" t="s">
        <v>2</v>
      </c>
      <c r="E176" s="55" t="s">
        <v>45</v>
      </c>
      <c r="F176" s="10"/>
      <c r="G176" s="10"/>
      <c r="H176" s="10"/>
      <c r="I176" s="10"/>
    </row>
    <row r="177" spans="1:9" x14ac:dyDescent="0.25">
      <c r="E177" s="87" t="s">
        <v>46</v>
      </c>
      <c r="F177" s="56"/>
      <c r="G177" s="56"/>
      <c r="H177" s="56"/>
      <c r="I177" s="57"/>
    </row>
    <row r="178" spans="1:9" x14ac:dyDescent="0.25">
      <c r="E178" s="58" t="s">
        <v>123</v>
      </c>
      <c r="F178" s="59"/>
      <c r="G178" s="59"/>
      <c r="H178" s="244"/>
      <c r="I178" s="245"/>
    </row>
    <row r="181" spans="1:9" x14ac:dyDescent="0.25">
      <c r="A181" s="227" t="s">
        <v>52</v>
      </c>
      <c r="B181" s="228"/>
      <c r="C181" s="228"/>
      <c r="D181" s="228"/>
      <c r="E181" s="228"/>
      <c r="F181" s="228"/>
      <c r="G181" s="228"/>
      <c r="H181" s="228"/>
      <c r="I181" s="229"/>
    </row>
    <row r="182" spans="1:9" x14ac:dyDescent="0.25">
      <c r="A182" s="230" t="s">
        <v>50</v>
      </c>
      <c r="B182" s="231"/>
      <c r="C182" s="231"/>
      <c r="D182" s="231"/>
      <c r="E182" s="231"/>
      <c r="F182" s="231"/>
      <c r="G182" s="231"/>
      <c r="H182" s="231"/>
      <c r="I182" s="232"/>
    </row>
    <row r="183" spans="1:9" x14ac:dyDescent="0.25">
      <c r="A183" s="239" t="s">
        <v>51</v>
      </c>
      <c r="B183" s="240"/>
      <c r="C183" s="240"/>
      <c r="D183" s="240"/>
      <c r="E183" s="240"/>
      <c r="F183" s="240"/>
      <c r="G183" s="240"/>
      <c r="H183" s="240"/>
      <c r="I183" s="241"/>
    </row>
    <row r="184" spans="1:9" x14ac:dyDescent="0.25">
      <c r="A184" s="16"/>
      <c r="B184" s="16"/>
      <c r="C184" s="16"/>
      <c r="D184" s="16"/>
      <c r="E184" s="16"/>
      <c r="F184" s="16"/>
      <c r="G184" s="16"/>
      <c r="H184" s="16"/>
      <c r="I184" s="16"/>
    </row>
    <row r="185" spans="1:9" x14ac:dyDescent="0.25">
      <c r="A185" s="212" t="s">
        <v>108</v>
      </c>
      <c r="B185" s="213"/>
      <c r="C185" s="213"/>
      <c r="D185" s="213"/>
      <c r="E185" s="213"/>
      <c r="F185" s="213"/>
      <c r="G185" s="213"/>
      <c r="H185" s="213"/>
      <c r="I185" s="214"/>
    </row>
    <row r="186" spans="1:9" x14ac:dyDescent="0.25">
      <c r="A186" s="233" t="s">
        <v>126</v>
      </c>
      <c r="B186" s="234"/>
      <c r="C186" s="234"/>
      <c r="D186" s="234"/>
      <c r="E186" s="234"/>
      <c r="F186" s="234"/>
      <c r="G186" s="234"/>
      <c r="H186" s="234"/>
      <c r="I186" s="235"/>
    </row>
    <row r="311" spans="13:29" x14ac:dyDescent="0.25">
      <c r="M311" t="s">
        <v>67</v>
      </c>
      <c r="N311" t="s">
        <v>65</v>
      </c>
      <c r="O311" t="s">
        <v>118</v>
      </c>
      <c r="P311" t="s">
        <v>66</v>
      </c>
      <c r="R311" t="s">
        <v>67</v>
      </c>
      <c r="S311" t="s">
        <v>78</v>
      </c>
      <c r="T311" t="s">
        <v>79</v>
      </c>
      <c r="U311" t="s">
        <v>80</v>
      </c>
      <c r="V311" t="s">
        <v>81</v>
      </c>
      <c r="W311" t="s">
        <v>82</v>
      </c>
      <c r="X311" t="s">
        <v>83</v>
      </c>
      <c r="Y311" t="s">
        <v>84</v>
      </c>
      <c r="Z311" t="s">
        <v>85</v>
      </c>
      <c r="AA311" t="s">
        <v>114</v>
      </c>
      <c r="AB311" t="s">
        <v>115</v>
      </c>
      <c r="AC311" t="s">
        <v>2</v>
      </c>
    </row>
    <row r="313" spans="13:29" x14ac:dyDescent="0.25">
      <c r="M313" t="s">
        <v>67</v>
      </c>
      <c r="N313" t="s">
        <v>58</v>
      </c>
      <c r="O313" t="s">
        <v>59</v>
      </c>
      <c r="P313" t="s">
        <v>60</v>
      </c>
      <c r="Q313" t="s">
        <v>61</v>
      </c>
      <c r="R313" t="s">
        <v>62</v>
      </c>
      <c r="S313" t="s">
        <v>63</v>
      </c>
      <c r="T313" t="s">
        <v>68</v>
      </c>
    </row>
    <row r="314" spans="13:29" x14ac:dyDescent="0.25">
      <c r="M314" t="s">
        <v>67</v>
      </c>
      <c r="N314" t="s">
        <v>75</v>
      </c>
      <c r="O314" t="s">
        <v>76</v>
      </c>
      <c r="P314" t="s">
        <v>77</v>
      </c>
      <c r="Q314" t="s">
        <v>2</v>
      </c>
      <c r="R314" t="s">
        <v>2</v>
      </c>
      <c r="S314" t="s">
        <v>2</v>
      </c>
      <c r="T314" t="s">
        <v>2</v>
      </c>
      <c r="U314" t="s">
        <v>2</v>
      </c>
    </row>
    <row r="315" spans="13:29" x14ac:dyDescent="0.25">
      <c r="M315" t="s">
        <v>67</v>
      </c>
      <c r="N315" t="s">
        <v>69</v>
      </c>
      <c r="O315" t="s">
        <v>70</v>
      </c>
      <c r="P315" t="s">
        <v>71</v>
      </c>
      <c r="Q315" t="s">
        <v>72</v>
      </c>
      <c r="R315" t="s">
        <v>135</v>
      </c>
      <c r="S315" t="s">
        <v>73</v>
      </c>
      <c r="T315" t="s">
        <v>74</v>
      </c>
    </row>
    <row r="323" spans="13:46" x14ac:dyDescent="0.25">
      <c r="M323" s="4" t="s">
        <v>27</v>
      </c>
      <c r="N323" s="4"/>
      <c r="O323" s="4"/>
      <c r="P323" s="4"/>
      <c r="Q323" s="4"/>
      <c r="R323" s="4"/>
      <c r="S323" s="4"/>
      <c r="T323" s="4"/>
      <c r="U323" s="4"/>
      <c r="V323" s="4"/>
      <c r="W323" s="4"/>
      <c r="X323" s="4"/>
      <c r="Y323" s="4"/>
      <c r="Z323" s="4"/>
      <c r="AA323" s="1"/>
      <c r="AB323" s="1"/>
      <c r="AC323" s="1"/>
      <c r="AD323" s="1"/>
      <c r="AE323" s="1"/>
      <c r="AF323" s="1"/>
      <c r="AG323" s="1"/>
      <c r="AH323" s="1"/>
      <c r="AI323" s="1"/>
      <c r="AJ323" s="1"/>
      <c r="AK323" s="1"/>
      <c r="AL323" s="1"/>
      <c r="AM323" s="1"/>
      <c r="AN323" s="1"/>
      <c r="AO323" s="1"/>
      <c r="AP323" s="1"/>
      <c r="AQ323" s="1"/>
      <c r="AR323" s="1"/>
      <c r="AS323" s="1"/>
      <c r="AT323" s="1"/>
    </row>
    <row r="324" spans="13:46" x14ac:dyDescent="0.25">
      <c r="M324" s="7"/>
      <c r="N324" s="7"/>
      <c r="O324" s="8"/>
      <c r="P324" s="7"/>
      <c r="Q324" s="8"/>
      <c r="R324" s="7"/>
      <c r="S324" s="8"/>
      <c r="T324" s="8"/>
      <c r="U324" s="8"/>
      <c r="V324" s="8"/>
      <c r="W324" s="8"/>
      <c r="X324" s="8"/>
      <c r="Y324" s="8"/>
      <c r="Z324" s="8"/>
      <c r="AC324" s="9">
        <f>IF(TRIM($B16)&lt;&gt;"",F16,0)</f>
        <v>0</v>
      </c>
      <c r="AD324" s="10"/>
      <c r="AE324" s="9">
        <f>IF(TRIM($B16)&lt;&gt;"",G16,0)</f>
        <v>0</v>
      </c>
      <c r="AF324" s="10"/>
      <c r="AG324" s="9">
        <f>IF(TRIM($B16)&lt;&gt;"",H16,0)</f>
        <v>0</v>
      </c>
      <c r="AH324" s="8"/>
      <c r="AI324" s="11">
        <f t="shared" ref="AI324:AK326" si="0">IF(ISNUMBER(FIND("doc",LOWER($E16))),F16,0)</f>
        <v>0</v>
      </c>
      <c r="AJ324" s="11">
        <f t="shared" si="0"/>
        <v>0</v>
      </c>
      <c r="AK324" s="11">
        <f t="shared" si="0"/>
        <v>0</v>
      </c>
      <c r="AL324" s="8"/>
      <c r="AM324" s="10">
        <f>SUM(AC324:AG324)</f>
        <v>0</v>
      </c>
      <c r="AN324" s="8"/>
      <c r="AO324" s="11">
        <f>AI324+AJ324+AK324</f>
        <v>0</v>
      </c>
      <c r="AS324" t="s">
        <v>67</v>
      </c>
    </row>
    <row r="325" spans="13:46" x14ac:dyDescent="0.25">
      <c r="M325" s="7"/>
      <c r="N325" s="7"/>
      <c r="O325" s="7"/>
      <c r="P325" s="7"/>
      <c r="Q325" s="8"/>
      <c r="R325" s="7"/>
      <c r="S325" s="8"/>
      <c r="T325" s="8"/>
      <c r="U325" s="8"/>
      <c r="V325" s="8"/>
      <c r="W325" s="8"/>
      <c r="X325" s="8"/>
      <c r="Y325" s="8"/>
      <c r="Z325" s="8"/>
      <c r="AC325" s="9">
        <f>IF(TRIM($B17)&lt;&gt;"",F17,0)</f>
        <v>0</v>
      </c>
      <c r="AD325" s="10"/>
      <c r="AE325" s="9">
        <f>IF(TRIM($B17)&lt;&gt;"",G17,0)</f>
        <v>0</v>
      </c>
      <c r="AF325" s="10"/>
      <c r="AG325" s="9">
        <f>IF(TRIM($B17)&lt;&gt;"",H17,0)</f>
        <v>0</v>
      </c>
      <c r="AH325" s="8"/>
      <c r="AI325" s="11">
        <f t="shared" si="0"/>
        <v>0</v>
      </c>
      <c r="AJ325" s="11">
        <f t="shared" si="0"/>
        <v>0</v>
      </c>
      <c r="AK325" s="11">
        <f t="shared" si="0"/>
        <v>0</v>
      </c>
      <c r="AL325" s="8"/>
      <c r="AM325" s="10">
        <f t="shared" ref="AM325:AM328" si="1">SUM(AC325:AG325)</f>
        <v>0</v>
      </c>
      <c r="AN325" s="8"/>
      <c r="AO325" s="11">
        <f t="shared" ref="AO325:AO328" si="2">AI325+AJ325+AK325</f>
        <v>0</v>
      </c>
      <c r="AS325" t="s">
        <v>58</v>
      </c>
    </row>
    <row r="326" spans="13:46" x14ac:dyDescent="0.25">
      <c r="M326" s="7"/>
      <c r="N326" s="7"/>
      <c r="O326" s="8"/>
      <c r="P326" s="7"/>
      <c r="Q326" s="8"/>
      <c r="R326" s="7"/>
      <c r="S326" s="8"/>
      <c r="T326" s="8"/>
      <c r="U326" s="8"/>
      <c r="V326" s="8"/>
      <c r="W326" s="8"/>
      <c r="X326" s="8"/>
      <c r="Y326" s="8"/>
      <c r="Z326" s="8"/>
      <c r="AC326" s="9">
        <f>IF(TRIM($B18)&lt;&gt;"",F18,0)</f>
        <v>0</v>
      </c>
      <c r="AD326" s="10"/>
      <c r="AE326" s="9">
        <f>IF(TRIM($B18)&lt;&gt;"",G18,0)</f>
        <v>0</v>
      </c>
      <c r="AF326" s="10"/>
      <c r="AG326" s="9">
        <f>IF(TRIM($B18)&lt;&gt;"",H18,0)</f>
        <v>0</v>
      </c>
      <c r="AH326" s="8"/>
      <c r="AI326" s="11">
        <f t="shared" si="0"/>
        <v>0</v>
      </c>
      <c r="AJ326" s="11">
        <f t="shared" si="0"/>
        <v>0</v>
      </c>
      <c r="AK326" s="11">
        <f t="shared" si="0"/>
        <v>0</v>
      </c>
      <c r="AL326" s="8"/>
      <c r="AM326" s="10">
        <f t="shared" si="1"/>
        <v>0</v>
      </c>
      <c r="AN326" s="8"/>
      <c r="AO326" s="11">
        <f t="shared" si="2"/>
        <v>0</v>
      </c>
      <c r="AS326" t="s">
        <v>59</v>
      </c>
    </row>
    <row r="327" spans="13:46" x14ac:dyDescent="0.25">
      <c r="M327" s="7"/>
      <c r="N327" s="7"/>
      <c r="O327" s="8"/>
      <c r="P327" s="7"/>
      <c r="Q327" s="8"/>
      <c r="R327" s="7"/>
      <c r="S327" s="8"/>
      <c r="T327" s="8"/>
      <c r="U327" s="8"/>
      <c r="V327" s="8"/>
      <c r="W327" s="8"/>
      <c r="X327" s="8"/>
      <c r="Y327" s="8"/>
      <c r="Z327" s="8"/>
      <c r="AC327" s="9">
        <f>IF(TRIM($B19)&lt;&gt;"",F19,0)</f>
        <v>0</v>
      </c>
      <c r="AD327" s="10"/>
      <c r="AE327" s="9">
        <f>IF(TRIM($B19)&lt;&gt;"",G19,0)</f>
        <v>0</v>
      </c>
      <c r="AF327" s="10"/>
      <c r="AG327" s="9">
        <f>IF(TRIM($B19)&lt;&gt;"",H19,0)</f>
        <v>0</v>
      </c>
      <c r="AH327" s="8"/>
      <c r="AI327" s="11">
        <f>IF(ISNUMBER(FIND("doc",LOWER(#REF!))),#REF!,0)</f>
        <v>0</v>
      </c>
      <c r="AJ327" s="11">
        <f>IF(ISNUMBER(FIND("doc",LOWER(#REF!))),#REF!,0)</f>
        <v>0</v>
      </c>
      <c r="AK327" s="11">
        <f>IF(ISNUMBER(FIND("doc",LOWER(#REF!))),#REF!,0)</f>
        <v>0</v>
      </c>
      <c r="AL327" s="8"/>
      <c r="AM327" s="10">
        <f t="shared" si="1"/>
        <v>0</v>
      </c>
      <c r="AN327" s="8"/>
      <c r="AO327" s="11">
        <f t="shared" si="2"/>
        <v>0</v>
      </c>
      <c r="AS327" t="s">
        <v>60</v>
      </c>
    </row>
    <row r="328" spans="13:46" x14ac:dyDescent="0.25">
      <c r="M328" s="7"/>
      <c r="N328" s="7"/>
      <c r="O328" s="8"/>
      <c r="P328" s="7"/>
      <c r="Q328" s="8"/>
      <c r="R328" s="7"/>
      <c r="S328" s="8"/>
      <c r="T328" s="8"/>
      <c r="U328" s="8"/>
      <c r="V328" s="8"/>
      <c r="W328" s="8"/>
      <c r="X328" s="8"/>
      <c r="Y328" s="8"/>
      <c r="Z328" s="8"/>
      <c r="AC328" s="9" t="e">
        <f>IF(TRIM(#REF!)&lt;&gt;"",#REF!,0)</f>
        <v>#REF!</v>
      </c>
      <c r="AD328" s="10"/>
      <c r="AE328" s="9" t="e">
        <f>IF(TRIM(#REF!)&lt;&gt;"",#REF!,0)</f>
        <v>#REF!</v>
      </c>
      <c r="AF328" s="10"/>
      <c r="AG328" s="9" t="e">
        <f>IF(TRIM(#REF!)&lt;&gt;"",#REF!,0)</f>
        <v>#REF!</v>
      </c>
      <c r="AH328" s="8"/>
      <c r="AI328" s="11">
        <f>IF(ISNUMBER(FIND("doc",LOWER(#REF!))),#REF!,0)</f>
        <v>0</v>
      </c>
      <c r="AJ328" s="11">
        <f>IF(ISNUMBER(FIND("doc",LOWER(#REF!))),#REF!,0)</f>
        <v>0</v>
      </c>
      <c r="AK328" s="11">
        <f>IF(ISNUMBER(FIND("doc",LOWER(#REF!))),#REF!,0)</f>
        <v>0</v>
      </c>
      <c r="AL328" s="8"/>
      <c r="AM328" s="10" t="e">
        <f t="shared" si="1"/>
        <v>#REF!</v>
      </c>
      <c r="AN328" s="8"/>
      <c r="AO328" s="11">
        <f t="shared" si="2"/>
        <v>0</v>
      </c>
      <c r="AS328" t="s">
        <v>61</v>
      </c>
    </row>
    <row r="329" spans="13:46" ht="24.75" x14ac:dyDescent="0.25">
      <c r="M329" s="5" t="s">
        <v>14</v>
      </c>
      <c r="N329" s="6">
        <f>F20</f>
        <v>0</v>
      </c>
      <c r="O329" s="5" t="s">
        <v>12</v>
      </c>
      <c r="P329" s="6">
        <f>G20</f>
        <v>0</v>
      </c>
      <c r="Q329" s="5" t="s">
        <v>13</v>
      </c>
      <c r="R329" s="6">
        <f>N329+P329</f>
        <v>0</v>
      </c>
      <c r="S329" s="5" t="s">
        <v>15</v>
      </c>
      <c r="T329" s="6">
        <f>H20</f>
        <v>0</v>
      </c>
      <c r="U329" s="5" t="s">
        <v>16</v>
      </c>
      <c r="V329" s="14">
        <f>R329+T329</f>
        <v>0</v>
      </c>
      <c r="W329" s="5" t="s">
        <v>5</v>
      </c>
      <c r="X329" s="13" t="e">
        <f>SUM(AM324:AM328)</f>
        <v>#REF!</v>
      </c>
      <c r="Y329" s="5" t="s">
        <v>6</v>
      </c>
      <c r="Z329" s="12">
        <f>SUM(AI324:AK328)</f>
        <v>0</v>
      </c>
      <c r="AS329" t="s">
        <v>62</v>
      </c>
    </row>
    <row r="330" spans="13:46" x14ac:dyDescent="0.25">
      <c r="AS330" t="s">
        <v>63</v>
      </c>
    </row>
    <row r="331" spans="13:46" x14ac:dyDescent="0.25">
      <c r="AS331" t="s">
        <v>64</v>
      </c>
    </row>
    <row r="337" spans="13:46" x14ac:dyDescent="0.25">
      <c r="M337" s="4" t="s">
        <v>27</v>
      </c>
      <c r="N337" s="4"/>
      <c r="O337" s="4"/>
      <c r="P337" s="4"/>
      <c r="Q337" s="4"/>
      <c r="R337" s="4"/>
      <c r="S337" s="4"/>
      <c r="T337" s="4"/>
      <c r="U337" s="4"/>
      <c r="V337" s="4"/>
      <c r="W337" s="4"/>
      <c r="X337" s="4"/>
      <c r="Y337" s="4"/>
      <c r="Z337" s="4"/>
      <c r="AA337" s="1"/>
      <c r="AB337" s="1"/>
      <c r="AC337" s="1"/>
      <c r="AD337" s="1"/>
      <c r="AE337" s="1"/>
      <c r="AF337" s="1"/>
      <c r="AG337" s="1"/>
      <c r="AH337" s="1"/>
      <c r="AI337" s="1"/>
      <c r="AJ337" s="1"/>
      <c r="AK337" s="1"/>
      <c r="AL337" s="1"/>
      <c r="AM337" s="1"/>
      <c r="AN337" s="1"/>
      <c r="AO337" s="1"/>
      <c r="AP337" s="1"/>
      <c r="AQ337" s="1"/>
      <c r="AR337" s="1"/>
      <c r="AS337" s="1"/>
      <c r="AT337" s="1"/>
    </row>
    <row r="338" spans="13:46" x14ac:dyDescent="0.25">
      <c r="M338" s="7"/>
      <c r="N338" s="7"/>
      <c r="O338" s="8"/>
      <c r="P338" s="7"/>
      <c r="Q338" s="8"/>
      <c r="R338" s="7"/>
      <c r="S338" s="8"/>
      <c r="T338" s="8"/>
      <c r="U338" s="8"/>
      <c r="V338" s="8"/>
      <c r="W338" s="8"/>
      <c r="X338" s="8"/>
      <c r="Y338" s="8"/>
      <c r="Z338" s="8"/>
      <c r="AC338" s="9">
        <f>IF(TRIM($B29)&lt;&gt;"",F29,0)</f>
        <v>0</v>
      </c>
      <c r="AD338" s="10"/>
      <c r="AE338" s="9">
        <f>IF(TRIM($B29)&lt;&gt;"",G29,0)</f>
        <v>0</v>
      </c>
      <c r="AF338" s="10"/>
      <c r="AG338" s="9">
        <f>IF(TRIM($B29)&lt;&gt;"",H29,0)</f>
        <v>0</v>
      </c>
      <c r="AH338" s="8"/>
      <c r="AI338" s="11">
        <f>IF(ISNUMBER(FIND("doc",LOWER($E29))),F29,0)</f>
        <v>0</v>
      </c>
      <c r="AJ338" s="11">
        <f>IF(ISNUMBER(FIND("doc",LOWER($E29))),G29,0)</f>
        <v>0</v>
      </c>
      <c r="AK338" s="11">
        <f>IF(ISNUMBER(FIND("doc",LOWER($E29))),H29,0)</f>
        <v>0</v>
      </c>
      <c r="AL338" s="8"/>
      <c r="AM338" s="10">
        <f>SUM(AC338:AG338)</f>
        <v>0</v>
      </c>
      <c r="AN338" s="8"/>
      <c r="AO338" s="11">
        <f>AI338+AJ338+AK338</f>
        <v>0</v>
      </c>
    </row>
    <row r="339" spans="13:46" x14ac:dyDescent="0.25">
      <c r="M339" s="7"/>
      <c r="N339" s="7"/>
      <c r="O339" s="7"/>
      <c r="P339" s="7"/>
      <c r="Q339" s="8"/>
      <c r="R339" s="7"/>
      <c r="S339" s="8"/>
      <c r="T339" s="8"/>
      <c r="U339" s="8"/>
      <c r="V339" s="8"/>
      <c r="W339" s="8"/>
      <c r="X339" s="8"/>
      <c r="Y339" s="8"/>
      <c r="Z339" s="8"/>
      <c r="AC339" s="9" t="e">
        <f>IF(TRIM(#REF!)&lt;&gt;"",#REF!,0)</f>
        <v>#REF!</v>
      </c>
      <c r="AD339" s="9"/>
      <c r="AE339" s="9" t="e">
        <f>IF(TRIM(#REF!)&lt;&gt;"",#REF!,0)</f>
        <v>#REF!</v>
      </c>
      <c r="AF339" s="10"/>
      <c r="AG339" s="9" t="e">
        <f>IF(TRIM(#REF!)&lt;&gt;"",#REF!,0)</f>
        <v>#REF!</v>
      </c>
      <c r="AH339" s="8"/>
      <c r="AI339" s="11">
        <f>IF(ISNUMBER(FIND("doc",LOWER(#REF!))),#REF!,0)</f>
        <v>0</v>
      </c>
      <c r="AJ339" s="11">
        <f>IF(ISNUMBER(FIND("doc",LOWER(#REF!))),#REF!,0)</f>
        <v>0</v>
      </c>
      <c r="AK339" s="11">
        <f>IF(ISNUMBER(FIND("doc",LOWER(#REF!))),#REF!,0)</f>
        <v>0</v>
      </c>
      <c r="AL339" s="8"/>
      <c r="AM339" s="10" t="e">
        <f t="shared" ref="AM339:AM342" si="3">SUM(AC339:AG339)</f>
        <v>#REF!</v>
      </c>
      <c r="AN339" s="8"/>
      <c r="AO339" s="11">
        <f t="shared" ref="AO339:AO342" si="4">AI339+AJ339+AK339</f>
        <v>0</v>
      </c>
    </row>
    <row r="340" spans="13:46" x14ac:dyDescent="0.25">
      <c r="M340" s="7"/>
      <c r="N340" s="7"/>
      <c r="O340" s="8"/>
      <c r="P340" s="7"/>
      <c r="Q340" s="8"/>
      <c r="R340" s="7"/>
      <c r="S340" s="8"/>
      <c r="T340" s="8"/>
      <c r="U340" s="8"/>
      <c r="V340" s="8"/>
      <c r="W340" s="8"/>
      <c r="X340" s="8"/>
      <c r="Y340" s="8"/>
      <c r="Z340" s="8"/>
      <c r="AC340" s="9">
        <f>IF(TRIM($B31)&lt;&gt;"",F31,0)</f>
        <v>0</v>
      </c>
      <c r="AD340" s="10"/>
      <c r="AE340" s="9">
        <f>IF(TRIM($B31)&lt;&gt;"",G31,0)</f>
        <v>0</v>
      </c>
      <c r="AF340" s="10"/>
      <c r="AG340" s="9">
        <f>IF(TRIM($B31)&lt;&gt;"",H31,0)</f>
        <v>0</v>
      </c>
      <c r="AH340" s="8"/>
      <c r="AI340" s="11">
        <f t="shared" ref="AI340:AK341" si="5">IF(ISNUMBER(FIND("doc",LOWER($E31))),F31,0)</f>
        <v>0</v>
      </c>
      <c r="AJ340" s="11">
        <f t="shared" si="5"/>
        <v>0</v>
      </c>
      <c r="AK340" s="11">
        <f t="shared" si="5"/>
        <v>0</v>
      </c>
      <c r="AL340" s="8"/>
      <c r="AM340" s="10">
        <f t="shared" si="3"/>
        <v>0</v>
      </c>
      <c r="AN340" s="8"/>
      <c r="AO340" s="11">
        <f t="shared" si="4"/>
        <v>0</v>
      </c>
    </row>
    <row r="341" spans="13:46" x14ac:dyDescent="0.25">
      <c r="M341" s="7"/>
      <c r="N341" s="7"/>
      <c r="O341" s="8"/>
      <c r="P341" s="7"/>
      <c r="Q341" s="8"/>
      <c r="R341" s="7"/>
      <c r="S341" s="8"/>
      <c r="T341" s="8"/>
      <c r="U341" s="8"/>
      <c r="V341" s="8"/>
      <c r="W341" s="8"/>
      <c r="X341" s="8"/>
      <c r="Y341" s="8"/>
      <c r="Z341" s="8"/>
      <c r="AC341" s="9">
        <f>IF(TRIM($B32)&lt;&gt;"",F32,0)</f>
        <v>0</v>
      </c>
      <c r="AD341" s="10"/>
      <c r="AE341" s="9">
        <f>IF(TRIM($B32)&lt;&gt;"",G32,0)</f>
        <v>0</v>
      </c>
      <c r="AF341" s="10"/>
      <c r="AG341" s="9">
        <f>IF(TRIM($B32)&lt;&gt;"",H32,0)</f>
        <v>0</v>
      </c>
      <c r="AH341" s="8"/>
      <c r="AI341" s="11">
        <f t="shared" si="5"/>
        <v>0</v>
      </c>
      <c r="AJ341" s="11">
        <f t="shared" si="5"/>
        <v>0</v>
      </c>
      <c r="AK341" s="11">
        <f t="shared" si="5"/>
        <v>0</v>
      </c>
      <c r="AL341" s="8"/>
      <c r="AM341" s="10">
        <f t="shared" si="3"/>
        <v>0</v>
      </c>
      <c r="AN341" s="8"/>
      <c r="AO341" s="11">
        <f t="shared" si="4"/>
        <v>0</v>
      </c>
    </row>
    <row r="342" spans="13:46" x14ac:dyDescent="0.25">
      <c r="M342" s="7"/>
      <c r="N342" s="7"/>
      <c r="O342" s="8"/>
      <c r="P342" s="7"/>
      <c r="Q342" s="8"/>
      <c r="R342" s="7"/>
      <c r="S342" s="8"/>
      <c r="T342" s="8"/>
      <c r="U342" s="8"/>
      <c r="V342" s="8"/>
      <c r="W342" s="8"/>
      <c r="X342" s="8"/>
      <c r="Y342" s="8"/>
      <c r="Z342" s="8"/>
      <c r="AC342" s="9">
        <f>IF(TRIM($B33)&lt;&gt;"",F33,0)</f>
        <v>0</v>
      </c>
      <c r="AD342" s="10"/>
      <c r="AE342" s="9">
        <f>IF(TRIM($B33)&lt;&gt;"",G33,0)</f>
        <v>0</v>
      </c>
      <c r="AF342" s="10"/>
      <c r="AG342" s="9">
        <f>IF(TRIM($B33)&lt;&gt;"",H33,0)</f>
        <v>0</v>
      </c>
      <c r="AH342" s="8"/>
      <c r="AI342" s="11">
        <f t="shared" ref="AI342:AK342" si="6">IF(ISNUMBER(FIND("doc",LOWER($E33))),F33,0)</f>
        <v>0</v>
      </c>
      <c r="AJ342" s="11">
        <f t="shared" si="6"/>
        <v>0</v>
      </c>
      <c r="AK342" s="11">
        <f t="shared" si="6"/>
        <v>0</v>
      </c>
      <c r="AL342" s="8"/>
      <c r="AM342" s="10">
        <f t="shared" si="3"/>
        <v>0</v>
      </c>
      <c r="AN342" s="8"/>
      <c r="AO342" s="11">
        <f t="shared" si="4"/>
        <v>0</v>
      </c>
    </row>
    <row r="343" spans="13:46" ht="24.75" x14ac:dyDescent="0.25">
      <c r="M343" s="5" t="s">
        <v>14</v>
      </c>
      <c r="N343" s="6">
        <f>F34</f>
        <v>0</v>
      </c>
      <c r="O343" s="5" t="s">
        <v>12</v>
      </c>
      <c r="P343" s="6">
        <f>G34</f>
        <v>0</v>
      </c>
      <c r="Q343" s="5" t="s">
        <v>13</v>
      </c>
      <c r="R343" s="6">
        <f>N343+P343</f>
        <v>0</v>
      </c>
      <c r="S343" s="5" t="s">
        <v>15</v>
      </c>
      <c r="T343" s="6">
        <f>H34</f>
        <v>0</v>
      </c>
      <c r="U343" s="5" t="s">
        <v>16</v>
      </c>
      <c r="V343" s="14">
        <f>R343+T343</f>
        <v>0</v>
      </c>
      <c r="W343" s="5" t="s">
        <v>5</v>
      </c>
      <c r="X343" s="13" t="e">
        <f>SUM(AM338:AM342)</f>
        <v>#REF!</v>
      </c>
      <c r="Y343" s="5" t="s">
        <v>6</v>
      </c>
      <c r="Z343" s="12">
        <f>SUM(AI338:AK342)</f>
        <v>0</v>
      </c>
    </row>
    <row r="351" spans="13:46" x14ac:dyDescent="0.25">
      <c r="M351" s="4" t="s">
        <v>27</v>
      </c>
      <c r="N351" s="4"/>
      <c r="O351" s="4"/>
      <c r="P351" s="4"/>
      <c r="Q351" s="4"/>
      <c r="R351" s="4"/>
      <c r="S351" s="4"/>
      <c r="T351" s="4"/>
      <c r="U351" s="4"/>
      <c r="V351" s="4"/>
      <c r="W351" s="4"/>
      <c r="X351" s="4"/>
      <c r="Y351" s="4"/>
      <c r="Z351" s="4"/>
      <c r="AA351" s="1"/>
      <c r="AB351" s="1"/>
      <c r="AC351" s="1"/>
      <c r="AD351" s="1"/>
      <c r="AE351" s="1"/>
      <c r="AF351" s="1"/>
      <c r="AG351" s="1"/>
      <c r="AH351" s="1"/>
      <c r="AI351" s="1"/>
      <c r="AJ351" s="1"/>
      <c r="AK351" s="1"/>
      <c r="AL351" s="1"/>
      <c r="AM351" s="1"/>
      <c r="AN351" s="1"/>
      <c r="AO351" s="1"/>
      <c r="AP351" s="1"/>
      <c r="AQ351" s="1"/>
      <c r="AR351" s="1"/>
      <c r="AS351" s="1"/>
      <c r="AT351" s="1"/>
    </row>
    <row r="352" spans="13:46" x14ac:dyDescent="0.25">
      <c r="M352" s="7"/>
      <c r="N352" s="7"/>
      <c r="O352" s="8"/>
      <c r="P352" s="7"/>
      <c r="Q352" s="8"/>
      <c r="R352" s="7"/>
      <c r="S352" s="8"/>
      <c r="T352" s="8"/>
      <c r="U352" s="8"/>
      <c r="V352" s="8"/>
      <c r="W352" s="8"/>
      <c r="X352" s="8"/>
      <c r="Y352" s="8"/>
      <c r="Z352" s="8"/>
      <c r="AC352" s="9">
        <f>IF(TRIM($B43)&lt;&gt;"",F43,0)</f>
        <v>0</v>
      </c>
      <c r="AD352" s="10"/>
      <c r="AE352" s="9">
        <f>IF(TRIM($B43)&lt;&gt;"",G43,0)</f>
        <v>0</v>
      </c>
      <c r="AF352" s="10"/>
      <c r="AG352" s="9">
        <f>IF(TRIM($B43)&lt;&gt;"",H43,0)</f>
        <v>0</v>
      </c>
      <c r="AH352" s="8"/>
      <c r="AI352" s="11">
        <f>IF(ISNUMBER(FIND("doc",LOWER($E43))),F43,0)</f>
        <v>0</v>
      </c>
      <c r="AJ352" s="11">
        <f>IF(ISNUMBER(FIND("doc",LOWER($E43))),G43,0)</f>
        <v>0</v>
      </c>
      <c r="AK352" s="11">
        <f>IF(ISNUMBER(FIND("doc",LOWER($E43))),H43,0)</f>
        <v>0</v>
      </c>
      <c r="AL352" s="8"/>
      <c r="AM352" s="10">
        <f>SUM(AC352:AG352)</f>
        <v>0</v>
      </c>
      <c r="AN352" s="8"/>
      <c r="AO352" s="11">
        <f>AI352+AJ352+AK352</f>
        <v>0</v>
      </c>
    </row>
    <row r="353" spans="13:46" x14ac:dyDescent="0.25">
      <c r="M353" s="7"/>
      <c r="N353" s="7"/>
      <c r="O353" s="7"/>
      <c r="P353" s="7"/>
      <c r="Q353" s="8"/>
      <c r="R353" s="7"/>
      <c r="S353" s="8"/>
      <c r="T353" s="8"/>
      <c r="U353" s="8"/>
      <c r="V353" s="8"/>
      <c r="W353" s="8"/>
      <c r="X353" s="8"/>
      <c r="Y353" s="8"/>
      <c r="Z353" s="8"/>
      <c r="AC353" s="9" t="e">
        <f>IF(TRIM(#REF!)&lt;&gt;"",#REF!,0)</f>
        <v>#REF!</v>
      </c>
      <c r="AD353" s="9"/>
      <c r="AE353" s="9" t="e">
        <f>IF(TRIM(#REF!)&lt;&gt;"",#REF!,0)</f>
        <v>#REF!</v>
      </c>
      <c r="AF353" s="10"/>
      <c r="AG353" s="9" t="e">
        <f>IF(TRIM(#REF!)&lt;&gt;"",#REF!,0)</f>
        <v>#REF!</v>
      </c>
      <c r="AH353" s="8"/>
      <c r="AI353" s="11">
        <f>IF(ISNUMBER(FIND("doc",LOWER(#REF!))),#REF!,0)</f>
        <v>0</v>
      </c>
      <c r="AJ353" s="11">
        <f>IF(ISNUMBER(FIND("doc",LOWER(#REF!))),#REF!,0)</f>
        <v>0</v>
      </c>
      <c r="AK353" s="11">
        <f>IF(ISNUMBER(FIND("doc",LOWER(#REF!))),#REF!,0)</f>
        <v>0</v>
      </c>
      <c r="AL353" s="8"/>
      <c r="AM353" s="10" t="e">
        <f t="shared" ref="AM353:AM356" si="7">SUM(AC353:AG353)</f>
        <v>#REF!</v>
      </c>
      <c r="AN353" s="8"/>
      <c r="AO353" s="11">
        <f t="shared" ref="AO353:AO356" si="8">AI353+AJ353+AK353</f>
        <v>0</v>
      </c>
    </row>
    <row r="354" spans="13:46" x14ac:dyDescent="0.25">
      <c r="M354" s="7"/>
      <c r="N354" s="7"/>
      <c r="O354" s="8"/>
      <c r="P354" s="7"/>
      <c r="Q354" s="8"/>
      <c r="R354" s="7"/>
      <c r="S354" s="8"/>
      <c r="T354" s="8"/>
      <c r="U354" s="8"/>
      <c r="V354" s="8"/>
      <c r="W354" s="8"/>
      <c r="X354" s="8"/>
      <c r="Y354" s="8"/>
      <c r="Z354" s="8"/>
      <c r="AC354" s="9" t="e">
        <f>IF(TRIM(#REF!)&lt;&gt;"",#REF!,0)</f>
        <v>#REF!</v>
      </c>
      <c r="AD354" s="10"/>
      <c r="AE354" s="9" t="e">
        <f>IF(TRIM(#REF!)&lt;&gt;"",#REF!,0)</f>
        <v>#REF!</v>
      </c>
      <c r="AF354" s="10"/>
      <c r="AG354" s="9" t="e">
        <f>IF(TRIM(#REF!)&lt;&gt;"",#REF!,0)</f>
        <v>#REF!</v>
      </c>
      <c r="AH354" s="8"/>
      <c r="AI354" s="11">
        <f>IF(ISNUMBER(FIND("doc",LOWER(#REF!))),#REF!,0)</f>
        <v>0</v>
      </c>
      <c r="AJ354" s="11">
        <f>IF(ISNUMBER(FIND("doc",LOWER(#REF!))),#REF!,0)</f>
        <v>0</v>
      </c>
      <c r="AK354" s="11">
        <f>IF(ISNUMBER(FIND("doc",LOWER(#REF!))),#REF!,0)</f>
        <v>0</v>
      </c>
      <c r="AL354" s="8"/>
      <c r="AM354" s="10" t="e">
        <f t="shared" si="7"/>
        <v>#REF!</v>
      </c>
      <c r="AN354" s="8"/>
      <c r="AO354" s="11">
        <f t="shared" si="8"/>
        <v>0</v>
      </c>
    </row>
    <row r="355" spans="13:46" x14ac:dyDescent="0.25">
      <c r="M355" s="7"/>
      <c r="N355" s="7"/>
      <c r="O355" s="8"/>
      <c r="P355" s="7"/>
      <c r="Q355" s="8"/>
      <c r="R355" s="7"/>
      <c r="S355" s="8"/>
      <c r="T355" s="8"/>
      <c r="U355" s="8"/>
      <c r="V355" s="8"/>
      <c r="W355" s="8"/>
      <c r="X355" s="8"/>
      <c r="Y355" s="8"/>
      <c r="Z355" s="8"/>
      <c r="AC355" s="9">
        <f>IF(TRIM($B46)&lt;&gt;"",F46,0)</f>
        <v>0</v>
      </c>
      <c r="AD355" s="10"/>
      <c r="AE355" s="9">
        <f>IF(TRIM($B46)&lt;&gt;"",G46,0)</f>
        <v>0</v>
      </c>
      <c r="AF355" s="10"/>
      <c r="AG355" s="9">
        <f>IF(TRIM($B46)&lt;&gt;"",H46,0)</f>
        <v>0</v>
      </c>
      <c r="AH355" s="8"/>
      <c r="AI355" s="11">
        <f t="shared" ref="AI355:AK356" si="9">IF(ISNUMBER(FIND("doc",LOWER($E46))),F46,0)</f>
        <v>0</v>
      </c>
      <c r="AJ355" s="11">
        <f t="shared" si="9"/>
        <v>0</v>
      </c>
      <c r="AK355" s="11">
        <f t="shared" si="9"/>
        <v>0</v>
      </c>
      <c r="AL355" s="8"/>
      <c r="AM355" s="10">
        <f t="shared" si="7"/>
        <v>0</v>
      </c>
      <c r="AN355" s="8"/>
      <c r="AO355" s="11">
        <f t="shared" si="8"/>
        <v>0</v>
      </c>
    </row>
    <row r="356" spans="13:46" x14ac:dyDescent="0.25">
      <c r="M356" s="7"/>
      <c r="N356" s="7"/>
      <c r="O356" s="8"/>
      <c r="P356" s="7"/>
      <c r="Q356" s="8"/>
      <c r="R356" s="7"/>
      <c r="S356" s="8"/>
      <c r="T356" s="8"/>
      <c r="U356" s="8"/>
      <c r="V356" s="8"/>
      <c r="W356" s="8"/>
      <c r="X356" s="8"/>
      <c r="Y356" s="8"/>
      <c r="Z356" s="8"/>
      <c r="AC356" s="9">
        <f>IF(TRIM($B47)&lt;&gt;"",F47,0)</f>
        <v>0</v>
      </c>
      <c r="AD356" s="10"/>
      <c r="AE356" s="9">
        <f>IF(TRIM($B47)&lt;&gt;"",G47,0)</f>
        <v>0</v>
      </c>
      <c r="AF356" s="10"/>
      <c r="AG356" s="9">
        <f>IF(TRIM($B47)&lt;&gt;"",H47,0)</f>
        <v>0</v>
      </c>
      <c r="AH356" s="8"/>
      <c r="AI356" s="11">
        <f t="shared" si="9"/>
        <v>0</v>
      </c>
      <c r="AJ356" s="11">
        <f t="shared" si="9"/>
        <v>0</v>
      </c>
      <c r="AK356" s="11">
        <f t="shared" si="9"/>
        <v>0</v>
      </c>
      <c r="AL356" s="8"/>
      <c r="AM356" s="10">
        <f t="shared" si="7"/>
        <v>0</v>
      </c>
      <c r="AN356" s="8"/>
      <c r="AO356" s="11">
        <f t="shared" si="8"/>
        <v>0</v>
      </c>
    </row>
    <row r="357" spans="13:46" ht="24.75" x14ac:dyDescent="0.25">
      <c r="M357" s="5" t="s">
        <v>14</v>
      </c>
      <c r="N357" s="6">
        <f>F48</f>
        <v>0</v>
      </c>
      <c r="O357" s="5" t="s">
        <v>12</v>
      </c>
      <c r="P357" s="6">
        <f>G48</f>
        <v>0</v>
      </c>
      <c r="Q357" s="5" t="s">
        <v>13</v>
      </c>
      <c r="R357" s="6">
        <f>N357+P357</f>
        <v>0</v>
      </c>
      <c r="S357" s="5" t="s">
        <v>15</v>
      </c>
      <c r="T357" s="6">
        <f>H48</f>
        <v>0</v>
      </c>
      <c r="U357" s="5" t="s">
        <v>16</v>
      </c>
      <c r="V357" s="14">
        <f>R357+T357</f>
        <v>0</v>
      </c>
      <c r="W357" s="5" t="s">
        <v>5</v>
      </c>
      <c r="X357" s="13" t="e">
        <f>SUM(AM352:AM356)</f>
        <v>#REF!</v>
      </c>
      <c r="Y357" s="5" t="s">
        <v>6</v>
      </c>
      <c r="Z357" s="12">
        <f>SUM(AI352:AK356)</f>
        <v>0</v>
      </c>
    </row>
    <row r="365" spans="13:46" x14ac:dyDescent="0.25">
      <c r="M365" s="4" t="s">
        <v>27</v>
      </c>
      <c r="N365" s="4"/>
      <c r="O365" s="4"/>
      <c r="P365" s="4"/>
      <c r="Q365" s="4"/>
      <c r="R365" s="4"/>
      <c r="S365" s="4"/>
      <c r="T365" s="4"/>
      <c r="U365" s="4"/>
      <c r="V365" s="4"/>
      <c r="W365" s="4"/>
      <c r="X365" s="4"/>
      <c r="Y365" s="4"/>
      <c r="Z365" s="4"/>
      <c r="AA365" s="1"/>
      <c r="AB365" s="1"/>
      <c r="AC365" s="1"/>
      <c r="AD365" s="1"/>
      <c r="AE365" s="1"/>
      <c r="AF365" s="1"/>
      <c r="AG365" s="1"/>
      <c r="AH365" s="1"/>
      <c r="AI365" s="1"/>
      <c r="AJ365" s="1"/>
      <c r="AK365" s="1"/>
      <c r="AL365" s="1"/>
      <c r="AM365" s="1"/>
      <c r="AN365" s="1"/>
      <c r="AO365" s="1"/>
      <c r="AP365" s="1"/>
      <c r="AQ365" s="1"/>
      <c r="AR365" s="1"/>
      <c r="AS365" s="1"/>
      <c r="AT365" s="1"/>
    </row>
    <row r="366" spans="13:46" x14ac:dyDescent="0.25">
      <c r="M366" s="7"/>
      <c r="N366" s="7"/>
      <c r="O366" s="8"/>
      <c r="P366" s="7"/>
      <c r="Q366" s="8"/>
      <c r="R366" s="7"/>
      <c r="S366" s="8"/>
      <c r="T366" s="8"/>
      <c r="U366" s="8"/>
      <c r="V366" s="8"/>
      <c r="W366" s="8"/>
      <c r="X366" s="8"/>
      <c r="Y366" s="8"/>
      <c r="Z366" s="8"/>
      <c r="AC366" s="9">
        <f>IF(TRIM($B57)&lt;&gt;"",F57,0)</f>
        <v>0</v>
      </c>
      <c r="AD366" s="10"/>
      <c r="AE366" s="9">
        <f>IF(TRIM($B57)&lt;&gt;"",G57,0)</f>
        <v>0</v>
      </c>
      <c r="AF366" s="10"/>
      <c r="AG366" s="9">
        <f>IF(TRIM($B57)&lt;&gt;"",H57,0)</f>
        <v>0</v>
      </c>
      <c r="AH366" s="8"/>
      <c r="AI366" s="11">
        <f>IF(ISNUMBER(FIND("doc",LOWER($E57))),F57,0)</f>
        <v>0</v>
      </c>
      <c r="AJ366" s="11">
        <f>IF(ISNUMBER(FIND("doc",LOWER($E57))),G57,0)</f>
        <v>0</v>
      </c>
      <c r="AK366" s="11">
        <f>IF(ISNUMBER(FIND("doc",LOWER($E57))),H57,0)</f>
        <v>0</v>
      </c>
      <c r="AL366" s="8"/>
      <c r="AM366" s="10">
        <f>SUM(AC366:AG366)</f>
        <v>0</v>
      </c>
      <c r="AN366" s="8"/>
      <c r="AO366" s="11">
        <f>AI366+AJ366+AK366</f>
        <v>0</v>
      </c>
    </row>
    <row r="367" spans="13:46" x14ac:dyDescent="0.25">
      <c r="M367" s="7"/>
      <c r="N367" s="7"/>
      <c r="O367" s="7"/>
      <c r="P367" s="7"/>
      <c r="Q367" s="8"/>
      <c r="R367" s="7"/>
      <c r="S367" s="8"/>
      <c r="T367" s="8"/>
      <c r="U367" s="8"/>
      <c r="V367" s="8"/>
      <c r="W367" s="8"/>
      <c r="X367" s="8"/>
      <c r="Y367" s="8"/>
      <c r="Z367" s="8"/>
      <c r="AC367" s="9" t="e">
        <f>IF(TRIM(#REF!)&lt;&gt;"",#REF!,0)</f>
        <v>#REF!</v>
      </c>
      <c r="AD367" s="9"/>
      <c r="AE367" s="9" t="e">
        <f>IF(TRIM(#REF!)&lt;&gt;"",#REF!,0)</f>
        <v>#REF!</v>
      </c>
      <c r="AF367" s="10"/>
      <c r="AG367" s="9" t="e">
        <f>IF(TRIM(#REF!)&lt;&gt;"",#REF!,0)</f>
        <v>#REF!</v>
      </c>
      <c r="AH367" s="8"/>
      <c r="AI367" s="11">
        <f>IF(ISNUMBER(FIND("doc",LOWER(#REF!))),#REF!,0)</f>
        <v>0</v>
      </c>
      <c r="AJ367" s="11">
        <f>IF(ISNUMBER(FIND("doc",LOWER(#REF!))),#REF!,0)</f>
        <v>0</v>
      </c>
      <c r="AK367" s="11">
        <f>IF(ISNUMBER(FIND("doc",LOWER(#REF!))),#REF!,0)</f>
        <v>0</v>
      </c>
      <c r="AL367" s="8"/>
      <c r="AM367" s="10" t="e">
        <f t="shared" ref="AM367:AM370" si="10">SUM(AC367:AG367)</f>
        <v>#REF!</v>
      </c>
      <c r="AN367" s="8"/>
      <c r="AO367" s="11">
        <f t="shared" ref="AO367:AO370" si="11">AI367+AJ367+AK367</f>
        <v>0</v>
      </c>
    </row>
    <row r="368" spans="13:46" x14ac:dyDescent="0.25">
      <c r="M368" s="7"/>
      <c r="N368" s="7"/>
      <c r="O368" s="8"/>
      <c r="P368" s="7"/>
      <c r="Q368" s="8"/>
      <c r="R368" s="7"/>
      <c r="S368" s="8"/>
      <c r="T368" s="8"/>
      <c r="U368" s="8"/>
      <c r="V368" s="8"/>
      <c r="W368" s="8"/>
      <c r="X368" s="8"/>
      <c r="Y368" s="8"/>
      <c r="Z368" s="8"/>
      <c r="AC368" s="9" t="e">
        <f>IF(TRIM(#REF!)&lt;&gt;"",#REF!,0)</f>
        <v>#REF!</v>
      </c>
      <c r="AD368" s="10"/>
      <c r="AE368" s="9" t="e">
        <f>IF(TRIM(#REF!)&lt;&gt;"",#REF!,0)</f>
        <v>#REF!</v>
      </c>
      <c r="AF368" s="10"/>
      <c r="AG368" s="9" t="e">
        <f>IF(TRIM(#REF!)&lt;&gt;"",#REF!,0)</f>
        <v>#REF!</v>
      </c>
      <c r="AH368" s="8"/>
      <c r="AI368" s="11">
        <f>IF(ISNUMBER(FIND("doc",LOWER(#REF!))),#REF!,0)</f>
        <v>0</v>
      </c>
      <c r="AJ368" s="11">
        <f>IF(ISNUMBER(FIND("doc",LOWER(#REF!))),#REF!,0)</f>
        <v>0</v>
      </c>
      <c r="AK368" s="11">
        <f>IF(ISNUMBER(FIND("doc",LOWER(#REF!))),#REF!,0)</f>
        <v>0</v>
      </c>
      <c r="AL368" s="8"/>
      <c r="AM368" s="10" t="e">
        <f t="shared" si="10"/>
        <v>#REF!</v>
      </c>
      <c r="AN368" s="8"/>
      <c r="AO368" s="11">
        <f t="shared" si="11"/>
        <v>0</v>
      </c>
    </row>
    <row r="369" spans="13:46" x14ac:dyDescent="0.25">
      <c r="M369" s="7"/>
      <c r="N369" s="7"/>
      <c r="O369" s="8"/>
      <c r="P369" s="7"/>
      <c r="Q369" s="8"/>
      <c r="R369" s="7"/>
      <c r="S369" s="8"/>
      <c r="T369" s="8"/>
      <c r="U369" s="8"/>
      <c r="V369" s="8"/>
      <c r="W369" s="8"/>
      <c r="X369" s="8"/>
      <c r="Y369" s="8"/>
      <c r="Z369" s="8"/>
      <c r="AC369" s="9">
        <f>IF(TRIM($B60)&lt;&gt;"",F60,0)</f>
        <v>0</v>
      </c>
      <c r="AD369" s="10"/>
      <c r="AE369" s="9">
        <f>IF(TRIM($B60)&lt;&gt;"",G60,0)</f>
        <v>0</v>
      </c>
      <c r="AF369" s="10"/>
      <c r="AG369" s="9">
        <f>IF(TRIM($B60)&lt;&gt;"",H60,0)</f>
        <v>0</v>
      </c>
      <c r="AH369" s="8"/>
      <c r="AI369" s="11">
        <f t="shared" ref="AI369:AK370" si="12">IF(ISNUMBER(FIND("doc",LOWER($E60))),F60,0)</f>
        <v>0</v>
      </c>
      <c r="AJ369" s="11">
        <f t="shared" si="12"/>
        <v>0</v>
      </c>
      <c r="AK369" s="11">
        <f t="shared" si="12"/>
        <v>0</v>
      </c>
      <c r="AL369" s="8"/>
      <c r="AM369" s="10">
        <f t="shared" si="10"/>
        <v>0</v>
      </c>
      <c r="AN369" s="8"/>
      <c r="AO369" s="11">
        <f t="shared" si="11"/>
        <v>0</v>
      </c>
    </row>
    <row r="370" spans="13:46" x14ac:dyDescent="0.25">
      <c r="M370" s="7"/>
      <c r="N370" s="7"/>
      <c r="O370" s="8"/>
      <c r="P370" s="7"/>
      <c r="Q370" s="8"/>
      <c r="R370" s="7"/>
      <c r="S370" s="8"/>
      <c r="T370" s="8"/>
      <c r="U370" s="8"/>
      <c r="V370" s="8"/>
      <c r="W370" s="8"/>
      <c r="X370" s="8"/>
      <c r="Y370" s="8"/>
      <c r="Z370" s="8"/>
      <c r="AC370" s="9">
        <f>IF(TRIM($B61)&lt;&gt;"",F61,0)</f>
        <v>0</v>
      </c>
      <c r="AD370" s="10"/>
      <c r="AE370" s="9">
        <f>IF(TRIM($B61)&lt;&gt;"",G61,0)</f>
        <v>0</v>
      </c>
      <c r="AF370" s="10"/>
      <c r="AG370" s="9">
        <f>IF(TRIM($B61)&lt;&gt;"",H61,0)</f>
        <v>0</v>
      </c>
      <c r="AH370" s="8"/>
      <c r="AI370" s="11">
        <f t="shared" si="12"/>
        <v>0</v>
      </c>
      <c r="AJ370" s="11">
        <f t="shared" si="12"/>
        <v>0</v>
      </c>
      <c r="AK370" s="11">
        <f t="shared" si="12"/>
        <v>0</v>
      </c>
      <c r="AL370" s="8"/>
      <c r="AM370" s="10">
        <f t="shared" si="10"/>
        <v>0</v>
      </c>
      <c r="AN370" s="8"/>
      <c r="AO370" s="11">
        <f t="shared" si="11"/>
        <v>0</v>
      </c>
    </row>
    <row r="371" spans="13:46" ht="24.75" x14ac:dyDescent="0.25">
      <c r="M371" s="5" t="s">
        <v>14</v>
      </c>
      <c r="N371" s="6">
        <f>F62</f>
        <v>0</v>
      </c>
      <c r="O371" s="5" t="s">
        <v>12</v>
      </c>
      <c r="P371" s="6">
        <f>G62</f>
        <v>0</v>
      </c>
      <c r="Q371" s="5" t="s">
        <v>13</v>
      </c>
      <c r="R371" s="6">
        <f>N371+P371</f>
        <v>0</v>
      </c>
      <c r="S371" s="5" t="s">
        <v>15</v>
      </c>
      <c r="T371" s="6">
        <f>H62</f>
        <v>0</v>
      </c>
      <c r="U371" s="5" t="s">
        <v>16</v>
      </c>
      <c r="V371" s="14">
        <f>R371+T371</f>
        <v>0</v>
      </c>
      <c r="W371" s="5" t="s">
        <v>5</v>
      </c>
      <c r="X371" s="13" t="e">
        <f>SUM(AM366:AM370)</f>
        <v>#REF!</v>
      </c>
      <c r="Y371" s="5" t="s">
        <v>6</v>
      </c>
      <c r="Z371" s="12">
        <f>SUM(AI366:AK370)</f>
        <v>0</v>
      </c>
    </row>
    <row r="379" spans="13:46" x14ac:dyDescent="0.25">
      <c r="M379" s="4" t="s">
        <v>27</v>
      </c>
      <c r="N379" s="4"/>
      <c r="O379" s="4"/>
      <c r="P379" s="4"/>
      <c r="Q379" s="4"/>
      <c r="R379" s="4"/>
      <c r="S379" s="4"/>
      <c r="T379" s="4"/>
      <c r="U379" s="4"/>
      <c r="V379" s="4"/>
      <c r="W379" s="4"/>
      <c r="X379" s="4"/>
      <c r="Y379" s="4"/>
      <c r="Z379" s="4"/>
      <c r="AA379" s="1"/>
      <c r="AB379" s="1"/>
      <c r="AC379" s="1"/>
      <c r="AD379" s="1"/>
      <c r="AE379" s="1"/>
      <c r="AF379" s="1"/>
      <c r="AG379" s="1"/>
      <c r="AH379" s="1"/>
      <c r="AI379" s="1"/>
      <c r="AJ379" s="1"/>
      <c r="AK379" s="1"/>
      <c r="AL379" s="1"/>
      <c r="AM379" s="1"/>
      <c r="AN379" s="1"/>
      <c r="AO379" s="1"/>
      <c r="AP379" s="1"/>
      <c r="AQ379" s="1"/>
      <c r="AR379" s="1"/>
      <c r="AS379" s="1"/>
      <c r="AT379" s="1"/>
    </row>
    <row r="380" spans="13:46" x14ac:dyDescent="0.25">
      <c r="M380" s="7"/>
      <c r="N380" s="7"/>
      <c r="O380" s="8"/>
      <c r="P380" s="7"/>
      <c r="Q380" s="8"/>
      <c r="R380" s="7"/>
      <c r="S380" s="8"/>
      <c r="T380" s="8"/>
      <c r="U380" s="8"/>
      <c r="V380" s="8"/>
      <c r="W380" s="8"/>
      <c r="X380" s="8"/>
      <c r="Y380" s="8"/>
      <c r="Z380" s="8"/>
      <c r="AC380" s="9">
        <f>IF(TRIM($B71)&lt;&gt;"",F71,0)</f>
        <v>0</v>
      </c>
      <c r="AD380" s="10"/>
      <c r="AE380" s="9">
        <f>IF(TRIM($B71)&lt;&gt;"",G71,0)</f>
        <v>0</v>
      </c>
      <c r="AF380" s="10"/>
      <c r="AG380" s="9">
        <f>IF(TRIM($B71)&lt;&gt;"",H71,0)</f>
        <v>0</v>
      </c>
      <c r="AH380" s="8"/>
      <c r="AI380" s="11">
        <f>IF(ISNUMBER(FIND("doc",LOWER($E71))),F71,0)</f>
        <v>0</v>
      </c>
      <c r="AJ380" s="11">
        <f>IF(ISNUMBER(FIND("doc",LOWER($E71))),G71,0)</f>
        <v>0</v>
      </c>
      <c r="AK380" s="11">
        <f>IF(ISNUMBER(FIND("doc",LOWER($E71))),H71,0)</f>
        <v>0</v>
      </c>
      <c r="AL380" s="8"/>
      <c r="AM380" s="10">
        <f>SUM(AC380:AG380)</f>
        <v>0</v>
      </c>
      <c r="AN380" s="8"/>
      <c r="AO380" s="11">
        <f>AI380+AJ380+AK380</f>
        <v>0</v>
      </c>
    </row>
    <row r="381" spans="13:46" x14ac:dyDescent="0.25">
      <c r="M381" s="7"/>
      <c r="N381" s="7"/>
      <c r="O381" s="7"/>
      <c r="P381" s="7"/>
      <c r="Q381" s="8"/>
      <c r="R381" s="7"/>
      <c r="S381" s="8"/>
      <c r="T381" s="8"/>
      <c r="U381" s="8"/>
      <c r="V381" s="8"/>
      <c r="W381" s="8"/>
      <c r="X381" s="8"/>
      <c r="Y381" s="8"/>
      <c r="Z381" s="8"/>
      <c r="AC381" s="9" t="e">
        <f>IF(TRIM(#REF!)&lt;&gt;"",#REF!,0)</f>
        <v>#REF!</v>
      </c>
      <c r="AD381" s="9"/>
      <c r="AE381" s="9" t="e">
        <f>IF(TRIM(#REF!)&lt;&gt;"",#REF!,0)</f>
        <v>#REF!</v>
      </c>
      <c r="AF381" s="10"/>
      <c r="AG381" s="9" t="e">
        <f>IF(TRIM(#REF!)&lt;&gt;"",#REF!,0)</f>
        <v>#REF!</v>
      </c>
      <c r="AH381" s="8"/>
      <c r="AI381" s="11">
        <f>IF(ISNUMBER(FIND("doc",LOWER(#REF!))),#REF!,0)</f>
        <v>0</v>
      </c>
      <c r="AJ381" s="11">
        <f>IF(ISNUMBER(FIND("doc",LOWER(#REF!))),#REF!,0)</f>
        <v>0</v>
      </c>
      <c r="AK381" s="11">
        <f>IF(ISNUMBER(FIND("doc",LOWER(#REF!))),#REF!,0)</f>
        <v>0</v>
      </c>
      <c r="AL381" s="8"/>
      <c r="AM381" s="10" t="e">
        <f t="shared" ref="AM381:AM384" si="13">SUM(AC381:AG381)</f>
        <v>#REF!</v>
      </c>
      <c r="AN381" s="8"/>
      <c r="AO381" s="11">
        <f t="shared" ref="AO381:AO384" si="14">AI381+AJ381+AK381</f>
        <v>0</v>
      </c>
    </row>
    <row r="382" spans="13:46" x14ac:dyDescent="0.25">
      <c r="M382" s="7"/>
      <c r="N382" s="7"/>
      <c r="O382" s="8"/>
      <c r="P382" s="7"/>
      <c r="Q382" s="8"/>
      <c r="R382" s="7"/>
      <c r="S382" s="8"/>
      <c r="T382" s="8"/>
      <c r="U382" s="8"/>
      <c r="V382" s="8"/>
      <c r="W382" s="8"/>
      <c r="X382" s="8"/>
      <c r="Y382" s="8"/>
      <c r="Z382" s="8"/>
      <c r="AC382" s="9">
        <f>IF(TRIM($B73)&lt;&gt;"",F73,0)</f>
        <v>0</v>
      </c>
      <c r="AD382" s="10"/>
      <c r="AE382" s="9">
        <f>IF(TRIM($B73)&lt;&gt;"",G73,0)</f>
        <v>0</v>
      </c>
      <c r="AF382" s="10"/>
      <c r="AG382" s="9">
        <f>IF(TRIM($B73)&lt;&gt;"",H73,0)</f>
        <v>0</v>
      </c>
      <c r="AH382" s="8"/>
      <c r="AI382" s="11">
        <f t="shared" ref="AI382:AK384" si="15">IF(ISNUMBER(FIND("doc",LOWER($E73))),F73,0)</f>
        <v>0</v>
      </c>
      <c r="AJ382" s="11">
        <f t="shared" si="15"/>
        <v>0</v>
      </c>
      <c r="AK382" s="11">
        <f t="shared" si="15"/>
        <v>0</v>
      </c>
      <c r="AL382" s="8"/>
      <c r="AM382" s="10">
        <f t="shared" si="13"/>
        <v>0</v>
      </c>
      <c r="AN382" s="8"/>
      <c r="AO382" s="11">
        <f t="shared" si="14"/>
        <v>0</v>
      </c>
    </row>
    <row r="383" spans="13:46" x14ac:dyDescent="0.25">
      <c r="M383" s="7"/>
      <c r="N383" s="7"/>
      <c r="O383" s="8"/>
      <c r="P383" s="7"/>
      <c r="Q383" s="8"/>
      <c r="R383" s="7"/>
      <c r="S383" s="8"/>
      <c r="T383" s="8"/>
      <c r="U383" s="8"/>
      <c r="V383" s="8"/>
      <c r="W383" s="8"/>
      <c r="X383" s="8"/>
      <c r="Y383" s="8"/>
      <c r="Z383" s="8"/>
      <c r="AC383" s="9">
        <f>IF(TRIM($B74)&lt;&gt;"",F74,0)</f>
        <v>0</v>
      </c>
      <c r="AD383" s="10"/>
      <c r="AE383" s="9">
        <f>IF(TRIM($B74)&lt;&gt;"",G74,0)</f>
        <v>0</v>
      </c>
      <c r="AF383" s="10"/>
      <c r="AG383" s="9">
        <f>IF(TRIM($B74)&lt;&gt;"",H74,0)</f>
        <v>0</v>
      </c>
      <c r="AH383" s="8"/>
      <c r="AI383" s="11">
        <f t="shared" si="15"/>
        <v>0</v>
      </c>
      <c r="AJ383" s="11">
        <f t="shared" si="15"/>
        <v>0</v>
      </c>
      <c r="AK383" s="11">
        <f t="shared" si="15"/>
        <v>0</v>
      </c>
      <c r="AL383" s="8"/>
      <c r="AM383" s="10">
        <f t="shared" si="13"/>
        <v>0</v>
      </c>
      <c r="AN383" s="8"/>
      <c r="AO383" s="11">
        <f t="shared" si="14"/>
        <v>0</v>
      </c>
    </row>
    <row r="384" spans="13:46" x14ac:dyDescent="0.25">
      <c r="M384" s="7"/>
      <c r="N384" s="7"/>
      <c r="O384" s="8"/>
      <c r="P384" s="7"/>
      <c r="Q384" s="8"/>
      <c r="R384" s="7"/>
      <c r="S384" s="8"/>
      <c r="T384" s="8"/>
      <c r="U384" s="8"/>
      <c r="V384" s="8"/>
      <c r="W384" s="8"/>
      <c r="X384" s="8"/>
      <c r="Y384" s="8"/>
      <c r="Z384" s="8"/>
      <c r="AC384" s="9">
        <f>IF(TRIM($B75)&lt;&gt;"",F75,0)</f>
        <v>0</v>
      </c>
      <c r="AD384" s="10"/>
      <c r="AE384" s="9">
        <f>IF(TRIM($B75)&lt;&gt;"",G75,0)</f>
        <v>0</v>
      </c>
      <c r="AF384" s="10"/>
      <c r="AG384" s="9">
        <f>IF(TRIM($B75)&lt;&gt;"",H75,0)</f>
        <v>0</v>
      </c>
      <c r="AH384" s="8"/>
      <c r="AI384" s="11">
        <f t="shared" si="15"/>
        <v>0</v>
      </c>
      <c r="AJ384" s="11">
        <f t="shared" si="15"/>
        <v>0</v>
      </c>
      <c r="AK384" s="11">
        <f t="shared" si="15"/>
        <v>0</v>
      </c>
      <c r="AL384" s="8"/>
      <c r="AM384" s="10">
        <f t="shared" si="13"/>
        <v>0</v>
      </c>
      <c r="AN384" s="8"/>
      <c r="AO384" s="11">
        <f t="shared" si="14"/>
        <v>0</v>
      </c>
    </row>
    <row r="385" spans="11:46" ht="24.75" x14ac:dyDescent="0.25">
      <c r="M385" s="5" t="s">
        <v>14</v>
      </c>
      <c r="N385" s="6">
        <f>F76</f>
        <v>0</v>
      </c>
      <c r="O385" s="5" t="s">
        <v>12</v>
      </c>
      <c r="P385" s="6">
        <f>G76</f>
        <v>0</v>
      </c>
      <c r="Q385" s="5" t="s">
        <v>13</v>
      </c>
      <c r="R385" s="6">
        <f>N385+P385</f>
        <v>0</v>
      </c>
      <c r="S385" s="5" t="s">
        <v>15</v>
      </c>
      <c r="T385" s="6">
        <f>H76</f>
        <v>0</v>
      </c>
      <c r="U385" s="5" t="s">
        <v>16</v>
      </c>
      <c r="V385" s="14">
        <f>R385+T385</f>
        <v>0</v>
      </c>
      <c r="W385" s="5" t="s">
        <v>5</v>
      </c>
      <c r="X385" s="13" t="e">
        <f>SUM(AM380:AM384)</f>
        <v>#REF!</v>
      </c>
      <c r="Y385" s="5" t="s">
        <v>6</v>
      </c>
      <c r="Z385" s="12">
        <f>SUM(AI380:AK384)</f>
        <v>0</v>
      </c>
    </row>
    <row r="393" spans="11:46" x14ac:dyDescent="0.25">
      <c r="M393" s="4" t="s">
        <v>27</v>
      </c>
      <c r="N393" s="4"/>
      <c r="O393" s="4"/>
      <c r="P393" s="4"/>
      <c r="Q393" s="4"/>
      <c r="R393" s="4"/>
      <c r="S393" s="4"/>
      <c r="T393" s="4"/>
      <c r="U393" s="4"/>
      <c r="V393" s="4"/>
      <c r="W393" s="4"/>
      <c r="X393" s="4"/>
      <c r="Y393" s="4"/>
      <c r="Z393" s="4"/>
      <c r="AA393" s="1"/>
      <c r="AB393" s="1"/>
      <c r="AC393" s="1"/>
      <c r="AD393" s="1"/>
      <c r="AE393" s="1"/>
      <c r="AF393" s="1"/>
      <c r="AG393" s="1"/>
      <c r="AH393" s="1"/>
      <c r="AI393" s="1"/>
      <c r="AJ393" s="1"/>
      <c r="AK393" s="1"/>
      <c r="AL393" s="1"/>
      <c r="AM393" s="1"/>
      <c r="AN393" s="1"/>
      <c r="AO393" s="1"/>
      <c r="AP393" s="1"/>
      <c r="AQ393" s="1"/>
      <c r="AR393" s="1"/>
      <c r="AS393" s="1"/>
      <c r="AT393" s="1"/>
    </row>
    <row r="394" spans="11:46" x14ac:dyDescent="0.25">
      <c r="M394" s="7"/>
      <c r="N394" s="7"/>
      <c r="O394" s="8"/>
      <c r="P394" s="7"/>
      <c r="Q394" s="8"/>
      <c r="R394" s="7"/>
      <c r="S394" s="8"/>
      <c r="T394" s="8"/>
      <c r="U394" s="8"/>
      <c r="V394" s="8"/>
      <c r="W394" s="8"/>
      <c r="X394" s="8"/>
      <c r="Y394" s="8"/>
      <c r="Z394" s="8"/>
      <c r="AC394" s="9">
        <f>IF(TRIM($B85)&lt;&gt;"",F85,0)</f>
        <v>0</v>
      </c>
      <c r="AD394" s="10"/>
      <c r="AE394" s="9">
        <f>IF(TRIM($B85)&lt;&gt;"",G85,0)</f>
        <v>0</v>
      </c>
      <c r="AF394" s="10"/>
      <c r="AG394" s="9">
        <f>IF(TRIM($B85)&lt;&gt;"",H85,0)</f>
        <v>0</v>
      </c>
      <c r="AH394" s="8"/>
      <c r="AI394" s="11">
        <f>IF(ISNUMBER(FIND("doc",LOWER($E85))),F85,0)</f>
        <v>0</v>
      </c>
      <c r="AJ394" s="11">
        <f>IF(ISNUMBER(FIND("doc",LOWER($E85))),G85,0)</f>
        <v>0</v>
      </c>
      <c r="AK394" s="11">
        <f>IF(ISNUMBER(FIND("doc",LOWER($E85))),H85,0)</f>
        <v>0</v>
      </c>
      <c r="AL394" s="8"/>
      <c r="AM394" s="10">
        <f>SUM(AC394:AG394)</f>
        <v>0</v>
      </c>
      <c r="AN394" s="8"/>
      <c r="AO394" s="11">
        <f>AI394+AJ394+AK394</f>
        <v>0</v>
      </c>
    </row>
    <row r="395" spans="11:46" x14ac:dyDescent="0.25">
      <c r="M395" s="7"/>
      <c r="N395" s="7"/>
      <c r="O395" s="7"/>
      <c r="P395" s="7"/>
      <c r="Q395" s="8"/>
      <c r="R395" s="7"/>
      <c r="S395" s="8"/>
      <c r="T395" s="8"/>
      <c r="U395" s="8"/>
      <c r="V395" s="8"/>
      <c r="W395" s="8"/>
      <c r="X395" s="8"/>
      <c r="Y395" s="8"/>
      <c r="Z395" s="8"/>
      <c r="AC395" s="9" t="e">
        <f>IF(TRIM(#REF!)&lt;&gt;"",#REF!,0)</f>
        <v>#REF!</v>
      </c>
      <c r="AD395" s="9"/>
      <c r="AE395" s="9" t="e">
        <f>IF(TRIM(#REF!)&lt;&gt;"",#REF!,0)</f>
        <v>#REF!</v>
      </c>
      <c r="AF395" s="10"/>
      <c r="AG395" s="9" t="e">
        <f>IF(TRIM(#REF!)&lt;&gt;"",#REF!,0)</f>
        <v>#REF!</v>
      </c>
      <c r="AH395" s="8"/>
      <c r="AI395" s="11">
        <f>IF(ISNUMBER(FIND("doc",LOWER(#REF!))),#REF!,0)</f>
        <v>0</v>
      </c>
      <c r="AJ395" s="11">
        <f>IF(ISNUMBER(FIND("doc",LOWER(#REF!))),#REF!,0)</f>
        <v>0</v>
      </c>
      <c r="AK395" s="11">
        <f>IF(ISNUMBER(FIND("doc",LOWER(#REF!))),#REF!,0)</f>
        <v>0</v>
      </c>
      <c r="AL395" s="8"/>
      <c r="AM395" s="10" t="e">
        <f t="shared" ref="AM395:AM398" si="16">SUM(AC395:AG395)</f>
        <v>#REF!</v>
      </c>
      <c r="AN395" s="8"/>
      <c r="AO395" s="11">
        <f t="shared" ref="AO395:AO398" si="17">AI395+AJ395+AK395</f>
        <v>0</v>
      </c>
    </row>
    <row r="396" spans="11:46" x14ac:dyDescent="0.25">
      <c r="M396" s="7"/>
      <c r="N396" s="7"/>
      <c r="O396" s="8"/>
      <c r="P396" s="7"/>
      <c r="Q396" s="8"/>
      <c r="R396" s="7"/>
      <c r="S396" s="8"/>
      <c r="T396" s="8"/>
      <c r="U396" s="8"/>
      <c r="V396" s="8"/>
      <c r="W396" s="8"/>
      <c r="X396" s="8"/>
      <c r="Y396" s="8"/>
      <c r="Z396" s="8"/>
      <c r="AC396" s="9">
        <f>IF(TRIM($B87)&lt;&gt;"",F87,0)</f>
        <v>0</v>
      </c>
      <c r="AD396" s="10"/>
      <c r="AE396" s="9">
        <f>IF(TRIM($B87)&lt;&gt;"",G87,0)</f>
        <v>0</v>
      </c>
      <c r="AF396" s="10"/>
      <c r="AG396" s="9">
        <f>IF(TRIM($B87)&lt;&gt;"",H87,0)</f>
        <v>0</v>
      </c>
      <c r="AH396" s="8"/>
      <c r="AI396" s="11">
        <f t="shared" ref="AI396:AK398" si="18">IF(ISNUMBER(FIND("doc",LOWER($E87))),F87,0)</f>
        <v>0</v>
      </c>
      <c r="AJ396" s="11">
        <f t="shared" si="18"/>
        <v>0</v>
      </c>
      <c r="AK396" s="11">
        <f t="shared" si="18"/>
        <v>0</v>
      </c>
      <c r="AL396" s="8"/>
      <c r="AM396" s="10">
        <f t="shared" si="16"/>
        <v>0</v>
      </c>
      <c r="AN396" s="8"/>
      <c r="AO396" s="11">
        <f t="shared" si="17"/>
        <v>0</v>
      </c>
    </row>
    <row r="397" spans="11:46" x14ac:dyDescent="0.25">
      <c r="M397" s="7"/>
      <c r="N397" s="7"/>
      <c r="O397" s="8"/>
      <c r="P397" s="7"/>
      <c r="Q397" s="8"/>
      <c r="R397" s="7"/>
      <c r="S397" s="8"/>
      <c r="T397" s="8"/>
      <c r="U397" s="8"/>
      <c r="V397" s="8"/>
      <c r="W397" s="8"/>
      <c r="X397" s="8"/>
      <c r="Y397" s="8"/>
      <c r="Z397" s="8"/>
      <c r="AC397" s="9">
        <f>IF(TRIM($B88)&lt;&gt;"",F88,0)</f>
        <v>0</v>
      </c>
      <c r="AD397" s="10"/>
      <c r="AE397" s="9">
        <f>IF(TRIM($B88)&lt;&gt;"",G88,0)</f>
        <v>0</v>
      </c>
      <c r="AF397" s="10"/>
      <c r="AG397" s="9">
        <f>IF(TRIM($B88)&lt;&gt;"",H88,0)</f>
        <v>0</v>
      </c>
      <c r="AH397" s="8"/>
      <c r="AI397" s="11">
        <f t="shared" si="18"/>
        <v>0</v>
      </c>
      <c r="AJ397" s="11">
        <f t="shared" si="18"/>
        <v>0</v>
      </c>
      <c r="AK397" s="11">
        <f t="shared" si="18"/>
        <v>0</v>
      </c>
      <c r="AL397" s="8"/>
      <c r="AM397" s="10">
        <f t="shared" si="16"/>
        <v>0</v>
      </c>
      <c r="AN397" s="8"/>
      <c r="AO397" s="11">
        <f t="shared" si="17"/>
        <v>0</v>
      </c>
    </row>
    <row r="398" spans="11:46" x14ac:dyDescent="0.25">
      <c r="M398" s="7"/>
      <c r="N398" s="7"/>
      <c r="O398" s="8"/>
      <c r="P398" s="7"/>
      <c r="Q398" s="8"/>
      <c r="R398" s="7"/>
      <c r="S398" s="8"/>
      <c r="T398" s="8"/>
      <c r="U398" s="8"/>
      <c r="V398" s="8"/>
      <c r="W398" s="8"/>
      <c r="X398" s="8"/>
      <c r="Y398" s="8"/>
      <c r="Z398" s="8"/>
      <c r="AC398" s="9">
        <f>IF(TRIM($B89)&lt;&gt;"",F89,0)</f>
        <v>0</v>
      </c>
      <c r="AD398" s="10"/>
      <c r="AE398" s="9">
        <f>IF(TRIM($B89)&lt;&gt;"",G89,0)</f>
        <v>0</v>
      </c>
      <c r="AF398" s="10"/>
      <c r="AG398" s="9">
        <f>IF(TRIM($B89)&lt;&gt;"",H89,0)</f>
        <v>0</v>
      </c>
      <c r="AH398" s="8"/>
      <c r="AI398" s="11">
        <f t="shared" si="18"/>
        <v>0</v>
      </c>
      <c r="AJ398" s="11">
        <f t="shared" si="18"/>
        <v>0</v>
      </c>
      <c r="AK398" s="11">
        <f t="shared" si="18"/>
        <v>0</v>
      </c>
      <c r="AL398" s="8"/>
      <c r="AM398" s="10">
        <f t="shared" si="16"/>
        <v>0</v>
      </c>
      <c r="AN398" s="8"/>
      <c r="AO398" s="11">
        <f t="shared" si="17"/>
        <v>0</v>
      </c>
    </row>
    <row r="399" spans="11:46" ht="24.75" x14ac:dyDescent="0.25">
      <c r="K399" t="s">
        <v>67</v>
      </c>
      <c r="M399" s="5" t="s">
        <v>14</v>
      </c>
      <c r="N399" s="6">
        <f>F90</f>
        <v>0</v>
      </c>
      <c r="O399" s="5" t="s">
        <v>12</v>
      </c>
      <c r="P399" s="6">
        <f>G90</f>
        <v>0</v>
      </c>
      <c r="Q399" s="5" t="s">
        <v>13</v>
      </c>
      <c r="R399" s="6">
        <f>N399+P399</f>
        <v>0</v>
      </c>
      <c r="S399" s="5" t="s">
        <v>15</v>
      </c>
      <c r="T399" s="6">
        <f>H90</f>
        <v>0</v>
      </c>
      <c r="U399" s="5" t="s">
        <v>16</v>
      </c>
      <c r="V399" s="14">
        <f>R399+T399</f>
        <v>0</v>
      </c>
      <c r="W399" s="5" t="s">
        <v>5</v>
      </c>
      <c r="X399" s="13" t="e">
        <f>SUM(AM394:AM398)</f>
        <v>#REF!</v>
      </c>
      <c r="Y399" s="5" t="s">
        <v>6</v>
      </c>
      <c r="Z399" s="12">
        <f>SUM(AI394:AK398)</f>
        <v>0</v>
      </c>
    </row>
    <row r="400" spans="11:46" x14ac:dyDescent="0.25">
      <c r="K400" t="s">
        <v>151</v>
      </c>
    </row>
    <row r="401" spans="11:46" x14ac:dyDescent="0.25">
      <c r="K401" t="s">
        <v>152</v>
      </c>
    </row>
    <row r="407" spans="11:46" x14ac:dyDescent="0.25">
      <c r="M407" s="4" t="s">
        <v>27</v>
      </c>
      <c r="N407" s="4"/>
      <c r="O407" s="4"/>
      <c r="P407" s="4"/>
      <c r="Q407" s="4"/>
      <c r="R407" s="4"/>
      <c r="S407" s="4"/>
      <c r="T407" s="4"/>
      <c r="U407" s="4"/>
      <c r="V407" s="4"/>
      <c r="W407" s="4"/>
      <c r="X407" s="4"/>
      <c r="Y407" s="4"/>
      <c r="Z407" s="4"/>
      <c r="AA407" s="1"/>
      <c r="AB407" s="1"/>
      <c r="AC407" s="1"/>
      <c r="AD407" s="1"/>
      <c r="AE407" s="1"/>
      <c r="AF407" s="1"/>
      <c r="AG407" s="1"/>
      <c r="AH407" s="1"/>
      <c r="AI407" s="1"/>
      <c r="AJ407" s="1"/>
      <c r="AK407" s="1"/>
      <c r="AL407" s="1"/>
      <c r="AM407" s="1"/>
      <c r="AN407" s="1"/>
      <c r="AO407" s="1"/>
      <c r="AP407" s="1"/>
      <c r="AQ407" s="1"/>
      <c r="AR407" s="1"/>
      <c r="AS407" s="1"/>
      <c r="AT407" s="1"/>
    </row>
    <row r="408" spans="11:46" x14ac:dyDescent="0.25">
      <c r="M408" s="7"/>
      <c r="N408" s="7"/>
      <c r="O408" s="8"/>
      <c r="P408" s="7"/>
      <c r="Q408" s="8"/>
      <c r="R408" s="7"/>
      <c r="S408" s="8"/>
      <c r="T408" s="8"/>
      <c r="U408" s="8"/>
      <c r="V408" s="8"/>
      <c r="W408" s="8"/>
      <c r="X408" s="8"/>
      <c r="Y408" s="8"/>
      <c r="Z408" s="8"/>
      <c r="AC408" s="9">
        <f>IF(TRIM($B99)&lt;&gt;"",F99,0)</f>
        <v>0</v>
      </c>
      <c r="AD408" s="10"/>
      <c r="AE408" s="9">
        <f>IF(TRIM($B99)&lt;&gt;"",G99,0)</f>
        <v>0</v>
      </c>
      <c r="AF408" s="10"/>
      <c r="AG408" s="9">
        <f>IF(TRIM($B99)&lt;&gt;"",H99,0)</f>
        <v>0</v>
      </c>
      <c r="AH408" s="8"/>
      <c r="AI408" s="11">
        <f>IF(ISNUMBER(FIND("doc",LOWER($E99))),F99,0)</f>
        <v>0</v>
      </c>
      <c r="AJ408" s="11">
        <f>IF(ISNUMBER(FIND("doc",LOWER($E99))),G99,0)</f>
        <v>0</v>
      </c>
      <c r="AK408" s="11">
        <f>IF(ISNUMBER(FIND("doc",LOWER($E99))),H99,0)</f>
        <v>0</v>
      </c>
      <c r="AL408" s="8"/>
      <c r="AM408" s="10">
        <f>SUM(AC408:AG408)</f>
        <v>0</v>
      </c>
      <c r="AN408" s="8"/>
      <c r="AO408" s="11">
        <f>AI408+AJ408+AK408</f>
        <v>0</v>
      </c>
    </row>
    <row r="409" spans="11:46" x14ac:dyDescent="0.25">
      <c r="M409" s="7"/>
      <c r="N409" s="7"/>
      <c r="O409" s="7"/>
      <c r="P409" s="7"/>
      <c r="Q409" s="8"/>
      <c r="R409" s="7"/>
      <c r="S409" s="8"/>
      <c r="T409" s="8"/>
      <c r="U409" s="8"/>
      <c r="V409" s="8"/>
      <c r="W409" s="8"/>
      <c r="X409" s="8"/>
      <c r="Y409" s="8"/>
      <c r="Z409" s="8"/>
      <c r="AC409" s="9" t="e">
        <f>IF(TRIM(#REF!)&lt;&gt;"",#REF!,0)</f>
        <v>#REF!</v>
      </c>
      <c r="AD409" s="9"/>
      <c r="AE409" s="9" t="e">
        <f>IF(TRIM(#REF!)&lt;&gt;"",#REF!,0)</f>
        <v>#REF!</v>
      </c>
      <c r="AF409" s="10"/>
      <c r="AG409" s="9" t="e">
        <f>IF(TRIM(#REF!)&lt;&gt;"",#REF!,0)</f>
        <v>#REF!</v>
      </c>
      <c r="AH409" s="8"/>
      <c r="AI409" s="11">
        <f>IF(ISNUMBER(FIND("doc",LOWER(#REF!))),#REF!,0)</f>
        <v>0</v>
      </c>
      <c r="AJ409" s="11">
        <f>IF(ISNUMBER(FIND("doc",LOWER(#REF!))),#REF!,0)</f>
        <v>0</v>
      </c>
      <c r="AK409" s="11">
        <f>IF(ISNUMBER(FIND("doc",LOWER(#REF!))),#REF!,0)</f>
        <v>0</v>
      </c>
      <c r="AL409" s="8"/>
      <c r="AM409" s="10" t="e">
        <f t="shared" ref="AM409:AM412" si="19">SUM(AC409:AG409)</f>
        <v>#REF!</v>
      </c>
      <c r="AN409" s="8"/>
      <c r="AO409" s="11">
        <f t="shared" ref="AO409:AO412" si="20">AI409+AJ409+AK409</f>
        <v>0</v>
      </c>
    </row>
    <row r="410" spans="11:46" x14ac:dyDescent="0.25">
      <c r="M410" s="7"/>
      <c r="N410" s="7"/>
      <c r="O410" s="8"/>
      <c r="P410" s="7"/>
      <c r="Q410" s="8"/>
      <c r="R410" s="7"/>
      <c r="S410" s="8"/>
      <c r="T410" s="8"/>
      <c r="U410" s="8"/>
      <c r="V410" s="8"/>
      <c r="W410" s="8"/>
      <c r="X410" s="8"/>
      <c r="Y410" s="8"/>
      <c r="Z410" s="8"/>
      <c r="AC410" s="9">
        <f>IF(TRIM($B101)&lt;&gt;"",F101,0)</f>
        <v>0</v>
      </c>
      <c r="AD410" s="10"/>
      <c r="AE410" s="9">
        <f>IF(TRIM($B101)&lt;&gt;"",G101,0)</f>
        <v>0</v>
      </c>
      <c r="AF410" s="10"/>
      <c r="AG410" s="9">
        <f>IF(TRIM($B101)&lt;&gt;"",H101,0)</f>
        <v>0</v>
      </c>
      <c r="AH410" s="8"/>
      <c r="AI410" s="11">
        <f t="shared" ref="AI410:AK412" si="21">IF(ISNUMBER(FIND("doc",LOWER($E101))),F101,0)</f>
        <v>0</v>
      </c>
      <c r="AJ410" s="11">
        <f t="shared" si="21"/>
        <v>0</v>
      </c>
      <c r="AK410" s="11">
        <f t="shared" si="21"/>
        <v>0</v>
      </c>
      <c r="AL410" s="8"/>
      <c r="AM410" s="10">
        <f t="shared" si="19"/>
        <v>0</v>
      </c>
      <c r="AN410" s="8"/>
      <c r="AO410" s="11">
        <f t="shared" si="20"/>
        <v>0</v>
      </c>
    </row>
    <row r="411" spans="11:46" x14ac:dyDescent="0.25">
      <c r="M411" s="7"/>
      <c r="N411" s="7"/>
      <c r="O411" s="8"/>
      <c r="P411" s="7"/>
      <c r="Q411" s="8"/>
      <c r="R411" s="7"/>
      <c r="S411" s="8"/>
      <c r="T411" s="8"/>
      <c r="U411" s="8"/>
      <c r="V411" s="8"/>
      <c r="W411" s="8"/>
      <c r="X411" s="8"/>
      <c r="Y411" s="8"/>
      <c r="Z411" s="8"/>
      <c r="AC411" s="9">
        <f>IF(TRIM($B102)&lt;&gt;"",F102,0)</f>
        <v>0</v>
      </c>
      <c r="AD411" s="10"/>
      <c r="AE411" s="9">
        <f>IF(TRIM($B102)&lt;&gt;"",G102,0)</f>
        <v>0</v>
      </c>
      <c r="AF411" s="10"/>
      <c r="AG411" s="9">
        <f>IF(TRIM($B102)&lt;&gt;"",H102,0)</f>
        <v>0</v>
      </c>
      <c r="AH411" s="8"/>
      <c r="AI411" s="11">
        <f t="shared" si="21"/>
        <v>0</v>
      </c>
      <c r="AJ411" s="11">
        <f t="shared" si="21"/>
        <v>0</v>
      </c>
      <c r="AK411" s="11">
        <f t="shared" si="21"/>
        <v>0</v>
      </c>
      <c r="AL411" s="8"/>
      <c r="AM411" s="10">
        <f t="shared" si="19"/>
        <v>0</v>
      </c>
      <c r="AN411" s="8"/>
      <c r="AO411" s="11">
        <f t="shared" si="20"/>
        <v>0</v>
      </c>
    </row>
    <row r="412" spans="11:46" x14ac:dyDescent="0.25">
      <c r="M412" s="7"/>
      <c r="N412" s="7"/>
      <c r="O412" s="8"/>
      <c r="P412" s="7"/>
      <c r="Q412" s="8"/>
      <c r="R412" s="7"/>
      <c r="S412" s="8"/>
      <c r="T412" s="8"/>
      <c r="U412" s="8"/>
      <c r="V412" s="8"/>
      <c r="W412" s="8"/>
      <c r="X412" s="8"/>
      <c r="Y412" s="8"/>
      <c r="Z412" s="8"/>
      <c r="AC412" s="9">
        <f>IF(TRIM($B103)&lt;&gt;"",F103,0)</f>
        <v>0</v>
      </c>
      <c r="AD412" s="10"/>
      <c r="AE412" s="9">
        <f>IF(TRIM($B103)&lt;&gt;"",G103,0)</f>
        <v>0</v>
      </c>
      <c r="AF412" s="10"/>
      <c r="AG412" s="9">
        <f>IF(TRIM($B103)&lt;&gt;"",H103,0)</f>
        <v>0</v>
      </c>
      <c r="AH412" s="8"/>
      <c r="AI412" s="11">
        <f t="shared" si="21"/>
        <v>0</v>
      </c>
      <c r="AJ412" s="11">
        <f t="shared" si="21"/>
        <v>0</v>
      </c>
      <c r="AK412" s="11">
        <f t="shared" si="21"/>
        <v>0</v>
      </c>
      <c r="AL412" s="8"/>
      <c r="AM412" s="10">
        <f t="shared" si="19"/>
        <v>0</v>
      </c>
      <c r="AN412" s="8"/>
      <c r="AO412" s="11">
        <f t="shared" si="20"/>
        <v>0</v>
      </c>
    </row>
    <row r="413" spans="11:46" ht="24.75" x14ac:dyDescent="0.25">
      <c r="M413" s="5" t="s">
        <v>14</v>
      </c>
      <c r="N413" s="6">
        <f>F104</f>
        <v>0</v>
      </c>
      <c r="O413" s="5" t="s">
        <v>12</v>
      </c>
      <c r="P413" s="6">
        <f>G104</f>
        <v>0</v>
      </c>
      <c r="Q413" s="5" t="s">
        <v>13</v>
      </c>
      <c r="R413" s="6">
        <f>N413+P413</f>
        <v>0</v>
      </c>
      <c r="S413" s="5" t="s">
        <v>15</v>
      </c>
      <c r="T413" s="6">
        <f>H104</f>
        <v>0</v>
      </c>
      <c r="U413" s="5" t="s">
        <v>16</v>
      </c>
      <c r="V413" s="14">
        <f>R413+T413</f>
        <v>0</v>
      </c>
      <c r="W413" s="5" t="s">
        <v>5</v>
      </c>
      <c r="X413" s="13" t="e">
        <f>SUM(AM408:AM412)</f>
        <v>#REF!</v>
      </c>
      <c r="Y413" s="5" t="s">
        <v>6</v>
      </c>
      <c r="Z413" s="12">
        <f>SUM(AI408:AK412)</f>
        <v>0</v>
      </c>
    </row>
    <row r="421" spans="13:46" x14ac:dyDescent="0.25">
      <c r="M421" s="4" t="s">
        <v>27</v>
      </c>
      <c r="N421" s="4"/>
      <c r="O421" s="4"/>
      <c r="P421" s="4"/>
      <c r="Q421" s="4"/>
      <c r="R421" s="4"/>
      <c r="S421" s="4"/>
      <c r="T421" s="4"/>
      <c r="U421" s="4"/>
      <c r="V421" s="4"/>
      <c r="W421" s="4"/>
      <c r="X421" s="4"/>
      <c r="Y421" s="4"/>
      <c r="Z421" s="4"/>
      <c r="AA421" s="1"/>
      <c r="AB421" s="1"/>
      <c r="AC421" s="1"/>
      <c r="AD421" s="1"/>
      <c r="AE421" s="1"/>
      <c r="AF421" s="1"/>
      <c r="AG421" s="1"/>
      <c r="AH421" s="1"/>
      <c r="AI421" s="1"/>
      <c r="AJ421" s="1"/>
      <c r="AK421" s="1"/>
      <c r="AL421" s="1"/>
      <c r="AM421" s="1"/>
      <c r="AN421" s="1"/>
      <c r="AO421" s="1"/>
      <c r="AP421" s="1"/>
      <c r="AQ421" s="1"/>
      <c r="AR421" s="1"/>
      <c r="AS421" s="1"/>
      <c r="AT421" s="1"/>
    </row>
    <row r="422" spans="13:46" x14ac:dyDescent="0.25">
      <c r="M422" s="7"/>
      <c r="N422" s="7"/>
      <c r="O422" s="8"/>
      <c r="P422" s="7"/>
      <c r="Q422" s="8"/>
      <c r="R422" s="7"/>
      <c r="S422" s="8"/>
      <c r="T422" s="8"/>
      <c r="U422" s="8"/>
      <c r="V422" s="8"/>
      <c r="W422" s="8"/>
      <c r="X422" s="8"/>
      <c r="Y422" s="8"/>
      <c r="Z422" s="8"/>
      <c r="AC422" s="9">
        <f>IF(TRIM($B113)&lt;&gt;"",F113,0)</f>
        <v>0</v>
      </c>
      <c r="AD422" s="10"/>
      <c r="AE422" s="9">
        <f>IF(TRIM($B113)&lt;&gt;"",G113,0)</f>
        <v>0</v>
      </c>
      <c r="AF422" s="10"/>
      <c r="AG422" s="9">
        <f>IF(TRIM($B113)&lt;&gt;"",H113,0)</f>
        <v>0</v>
      </c>
      <c r="AH422" s="8"/>
      <c r="AI422" s="11">
        <f>IF(ISNUMBER(FIND("doc",LOWER($E113))),F113,0)</f>
        <v>0</v>
      </c>
      <c r="AJ422" s="11">
        <f>IF(ISNUMBER(FIND("doc",LOWER($E113))),G113,0)</f>
        <v>0</v>
      </c>
      <c r="AK422" s="11">
        <f>IF(ISNUMBER(FIND("doc",LOWER($E113))),H113,0)</f>
        <v>0</v>
      </c>
      <c r="AL422" s="8"/>
      <c r="AM422" s="10">
        <f>SUM(AC422:AG422)</f>
        <v>0</v>
      </c>
      <c r="AN422" s="8"/>
      <c r="AO422" s="11">
        <f>AI422+AJ422+AK422</f>
        <v>0</v>
      </c>
    </row>
    <row r="423" spans="13:46" x14ac:dyDescent="0.25">
      <c r="M423" s="7"/>
      <c r="N423" s="7"/>
      <c r="O423" s="7"/>
      <c r="P423" s="7"/>
      <c r="Q423" s="8"/>
      <c r="R423" s="7"/>
      <c r="S423" s="8"/>
      <c r="T423" s="8"/>
      <c r="U423" s="8"/>
      <c r="V423" s="8"/>
      <c r="W423" s="8"/>
      <c r="X423" s="8"/>
      <c r="Y423" s="8"/>
      <c r="Z423" s="8"/>
      <c r="AC423" s="9" t="e">
        <f>IF(TRIM(#REF!)&lt;&gt;"",#REF!,0)</f>
        <v>#REF!</v>
      </c>
      <c r="AD423" s="9"/>
      <c r="AE423" s="9" t="e">
        <f>IF(TRIM(#REF!)&lt;&gt;"",#REF!,0)</f>
        <v>#REF!</v>
      </c>
      <c r="AF423" s="10"/>
      <c r="AG423" s="9" t="e">
        <f>IF(TRIM(#REF!)&lt;&gt;"",#REF!,0)</f>
        <v>#REF!</v>
      </c>
      <c r="AH423" s="8"/>
      <c r="AI423" s="11">
        <f>IF(ISNUMBER(FIND("doc",LOWER(#REF!))),#REF!,0)</f>
        <v>0</v>
      </c>
      <c r="AJ423" s="11">
        <f>IF(ISNUMBER(FIND("doc",LOWER(#REF!))),#REF!,0)</f>
        <v>0</v>
      </c>
      <c r="AK423" s="11">
        <f>IF(ISNUMBER(FIND("doc",LOWER(#REF!))),#REF!,0)</f>
        <v>0</v>
      </c>
      <c r="AL423" s="8"/>
      <c r="AM423" s="10" t="e">
        <f t="shared" ref="AM423:AM426" si="22">SUM(AC423:AG423)</f>
        <v>#REF!</v>
      </c>
      <c r="AN423" s="8"/>
      <c r="AO423" s="11">
        <f t="shared" ref="AO423:AO426" si="23">AI423+AJ423+AK423</f>
        <v>0</v>
      </c>
    </row>
    <row r="424" spans="13:46" x14ac:dyDescent="0.25">
      <c r="M424" s="7"/>
      <c r="N424" s="7"/>
      <c r="O424" s="8"/>
      <c r="P424" s="7"/>
      <c r="Q424" s="8"/>
      <c r="R424" s="7"/>
      <c r="S424" s="8"/>
      <c r="T424" s="8"/>
      <c r="U424" s="8"/>
      <c r="V424" s="8"/>
      <c r="W424" s="8"/>
      <c r="X424" s="8"/>
      <c r="Y424" s="8"/>
      <c r="Z424" s="8"/>
      <c r="AC424" s="9">
        <f>IF(TRIM($B115)&lt;&gt;"",F115,0)</f>
        <v>0</v>
      </c>
      <c r="AD424" s="10"/>
      <c r="AE424" s="9">
        <f>IF(TRIM($B115)&lt;&gt;"",G115,0)</f>
        <v>0</v>
      </c>
      <c r="AF424" s="10"/>
      <c r="AG424" s="9">
        <f>IF(TRIM($B115)&lt;&gt;"",H115,0)</f>
        <v>0</v>
      </c>
      <c r="AH424" s="8"/>
      <c r="AI424" s="11">
        <f t="shared" ref="AI424:AK426" si="24">IF(ISNUMBER(FIND("doc",LOWER($E115))),F115,0)</f>
        <v>0</v>
      </c>
      <c r="AJ424" s="11">
        <f t="shared" si="24"/>
        <v>0</v>
      </c>
      <c r="AK424" s="11">
        <f t="shared" si="24"/>
        <v>0</v>
      </c>
      <c r="AL424" s="8"/>
      <c r="AM424" s="10">
        <f t="shared" si="22"/>
        <v>0</v>
      </c>
      <c r="AN424" s="8"/>
      <c r="AO424" s="11">
        <f t="shared" si="23"/>
        <v>0</v>
      </c>
    </row>
    <row r="425" spans="13:46" x14ac:dyDescent="0.25">
      <c r="M425" s="7"/>
      <c r="N425" s="7"/>
      <c r="O425" s="8"/>
      <c r="P425" s="7"/>
      <c r="Q425" s="8"/>
      <c r="R425" s="7"/>
      <c r="S425" s="8"/>
      <c r="T425" s="8"/>
      <c r="U425" s="8"/>
      <c r="V425" s="8"/>
      <c r="W425" s="8"/>
      <c r="X425" s="8"/>
      <c r="Y425" s="8"/>
      <c r="Z425" s="8"/>
      <c r="AC425" s="9">
        <f>IF(TRIM($B116)&lt;&gt;"",F116,0)</f>
        <v>0</v>
      </c>
      <c r="AD425" s="10"/>
      <c r="AE425" s="9">
        <f>IF(TRIM($B116)&lt;&gt;"",G116,0)</f>
        <v>0</v>
      </c>
      <c r="AF425" s="10"/>
      <c r="AG425" s="9">
        <f>IF(TRIM($B116)&lt;&gt;"",H116,0)</f>
        <v>0</v>
      </c>
      <c r="AH425" s="8"/>
      <c r="AI425" s="11">
        <f t="shared" si="24"/>
        <v>0</v>
      </c>
      <c r="AJ425" s="11">
        <f t="shared" si="24"/>
        <v>0</v>
      </c>
      <c r="AK425" s="11">
        <f t="shared" si="24"/>
        <v>0</v>
      </c>
      <c r="AL425" s="8"/>
      <c r="AM425" s="10">
        <f t="shared" si="22"/>
        <v>0</v>
      </c>
      <c r="AN425" s="8"/>
      <c r="AO425" s="11">
        <f t="shared" si="23"/>
        <v>0</v>
      </c>
    </row>
    <row r="426" spans="13:46" x14ac:dyDescent="0.25">
      <c r="M426" s="7"/>
      <c r="N426" s="7"/>
      <c r="O426" s="8"/>
      <c r="P426" s="7"/>
      <c r="Q426" s="8"/>
      <c r="R426" s="7"/>
      <c r="S426" s="8"/>
      <c r="T426" s="8"/>
      <c r="U426" s="8"/>
      <c r="V426" s="8"/>
      <c r="W426" s="8"/>
      <c r="X426" s="8"/>
      <c r="Y426" s="8"/>
      <c r="Z426" s="8"/>
      <c r="AC426" s="9">
        <f>IF(TRIM($B117)&lt;&gt;"",F117,0)</f>
        <v>0</v>
      </c>
      <c r="AD426" s="10"/>
      <c r="AE426" s="9">
        <f>IF(TRIM($B117)&lt;&gt;"",G117,0)</f>
        <v>0</v>
      </c>
      <c r="AF426" s="10"/>
      <c r="AG426" s="9">
        <f>IF(TRIM($B117)&lt;&gt;"",H117,0)</f>
        <v>0</v>
      </c>
      <c r="AH426" s="8"/>
      <c r="AI426" s="11">
        <f t="shared" si="24"/>
        <v>0</v>
      </c>
      <c r="AJ426" s="11">
        <f t="shared" si="24"/>
        <v>0</v>
      </c>
      <c r="AK426" s="11">
        <f t="shared" si="24"/>
        <v>0</v>
      </c>
      <c r="AL426" s="8"/>
      <c r="AM426" s="10">
        <f t="shared" si="22"/>
        <v>0</v>
      </c>
      <c r="AN426" s="8"/>
      <c r="AO426" s="11">
        <f t="shared" si="23"/>
        <v>0</v>
      </c>
    </row>
    <row r="427" spans="13:46" ht="24.75" x14ac:dyDescent="0.25">
      <c r="M427" s="5" t="s">
        <v>14</v>
      </c>
      <c r="N427" s="6">
        <f>F118</f>
        <v>0</v>
      </c>
      <c r="O427" s="5" t="s">
        <v>12</v>
      </c>
      <c r="P427" s="6">
        <f>G118</f>
        <v>0</v>
      </c>
      <c r="Q427" s="5" t="s">
        <v>13</v>
      </c>
      <c r="R427" s="6">
        <f>N427+P427</f>
        <v>0</v>
      </c>
      <c r="S427" s="5" t="s">
        <v>15</v>
      </c>
      <c r="T427" s="6">
        <f>H118</f>
        <v>0</v>
      </c>
      <c r="U427" s="5" t="s">
        <v>16</v>
      </c>
      <c r="V427" s="14">
        <f>R427+T427</f>
        <v>0</v>
      </c>
      <c r="W427" s="5" t="s">
        <v>5</v>
      </c>
      <c r="X427" s="13" t="e">
        <f>SUM(AM422:AM426)</f>
        <v>#REF!</v>
      </c>
      <c r="Y427" s="5" t="s">
        <v>6</v>
      </c>
      <c r="Z427" s="12">
        <f>SUM(AI422:AK426)</f>
        <v>0</v>
      </c>
    </row>
    <row r="435" spans="13:46" x14ac:dyDescent="0.25">
      <c r="M435" s="4" t="s">
        <v>27</v>
      </c>
      <c r="N435" s="4"/>
      <c r="O435" s="4"/>
      <c r="P435" s="4"/>
      <c r="Q435" s="4"/>
      <c r="R435" s="4"/>
      <c r="S435" s="4"/>
      <c r="T435" s="4"/>
      <c r="U435" s="4"/>
      <c r="V435" s="4"/>
      <c r="W435" s="4"/>
      <c r="X435" s="4"/>
      <c r="Y435" s="4"/>
      <c r="Z435" s="4"/>
      <c r="AA435" s="1"/>
      <c r="AB435" s="1"/>
      <c r="AC435" s="1"/>
      <c r="AD435" s="1"/>
      <c r="AE435" s="1"/>
      <c r="AF435" s="1"/>
      <c r="AG435" s="1"/>
      <c r="AH435" s="1"/>
      <c r="AI435" s="1"/>
      <c r="AJ435" s="1"/>
      <c r="AK435" s="1"/>
      <c r="AL435" s="1"/>
      <c r="AM435" s="1"/>
      <c r="AN435" s="1"/>
      <c r="AO435" s="1"/>
      <c r="AP435" s="1"/>
      <c r="AQ435" s="1"/>
      <c r="AR435" s="1"/>
      <c r="AS435" s="1"/>
      <c r="AT435" s="1"/>
    </row>
    <row r="436" spans="13:46" x14ac:dyDescent="0.25">
      <c r="M436" s="7"/>
      <c r="N436" s="7"/>
      <c r="O436" s="8"/>
      <c r="P436" s="7"/>
      <c r="Q436" s="8"/>
      <c r="R436" s="7"/>
      <c r="S436" s="8"/>
      <c r="T436" s="8"/>
      <c r="U436" s="8"/>
      <c r="V436" s="8"/>
      <c r="W436" s="8"/>
      <c r="X436" s="8"/>
      <c r="Y436" s="8"/>
      <c r="Z436" s="8"/>
      <c r="AC436" s="9">
        <f>IF(TRIM($B127)&lt;&gt;"",F127,0)</f>
        <v>0</v>
      </c>
      <c r="AD436" s="10"/>
      <c r="AE436" s="9">
        <f>IF(TRIM($B127)&lt;&gt;"",G127,0)</f>
        <v>0</v>
      </c>
      <c r="AF436" s="10"/>
      <c r="AG436" s="9">
        <f>IF(TRIM($B127)&lt;&gt;"",H127,0)</f>
        <v>0</v>
      </c>
      <c r="AH436" s="8"/>
      <c r="AI436" s="11">
        <f>IF(ISNUMBER(FIND("doc",LOWER($E127))),F127,0)</f>
        <v>0</v>
      </c>
      <c r="AJ436" s="11">
        <f>IF(ISNUMBER(FIND("doc",LOWER($E127))),G127,0)</f>
        <v>0</v>
      </c>
      <c r="AK436" s="11">
        <f>IF(ISNUMBER(FIND("doc",LOWER($E127))),H127,0)</f>
        <v>0</v>
      </c>
      <c r="AL436" s="8"/>
      <c r="AM436" s="10">
        <f>SUM(AC436:AG436)</f>
        <v>0</v>
      </c>
      <c r="AN436" s="8"/>
      <c r="AO436" s="11">
        <f>AI436+AJ436+AK436</f>
        <v>0</v>
      </c>
    </row>
    <row r="437" spans="13:46" x14ac:dyDescent="0.25">
      <c r="M437" s="7"/>
      <c r="N437" s="7"/>
      <c r="O437" s="7"/>
      <c r="P437" s="7"/>
      <c r="Q437" s="8"/>
      <c r="R437" s="7"/>
      <c r="S437" s="8"/>
      <c r="T437" s="8"/>
      <c r="U437" s="8"/>
      <c r="V437" s="8"/>
      <c r="W437" s="8"/>
      <c r="X437" s="8"/>
      <c r="Y437" s="8"/>
      <c r="Z437" s="8"/>
      <c r="AC437" s="9" t="e">
        <f>IF(TRIM(#REF!)&lt;&gt;"",#REF!,0)</f>
        <v>#REF!</v>
      </c>
      <c r="AD437" s="9"/>
      <c r="AE437" s="9" t="e">
        <f>IF(TRIM(#REF!)&lt;&gt;"",#REF!,0)</f>
        <v>#REF!</v>
      </c>
      <c r="AF437" s="10"/>
      <c r="AG437" s="9" t="e">
        <f>IF(TRIM(#REF!)&lt;&gt;"",#REF!,0)</f>
        <v>#REF!</v>
      </c>
      <c r="AH437" s="8"/>
      <c r="AI437" s="11">
        <f>IF(ISNUMBER(FIND("doc",LOWER(#REF!))),#REF!,0)</f>
        <v>0</v>
      </c>
      <c r="AJ437" s="11">
        <f>IF(ISNUMBER(FIND("doc",LOWER(#REF!))),#REF!,0)</f>
        <v>0</v>
      </c>
      <c r="AK437" s="11">
        <f>IF(ISNUMBER(FIND("doc",LOWER(#REF!))),#REF!,0)</f>
        <v>0</v>
      </c>
      <c r="AL437" s="8"/>
      <c r="AM437" s="10" t="e">
        <f t="shared" ref="AM437:AM440" si="25">SUM(AC437:AG437)</f>
        <v>#REF!</v>
      </c>
      <c r="AN437" s="8"/>
      <c r="AO437" s="11">
        <f t="shared" ref="AO437:AO440" si="26">AI437+AJ437+AK437</f>
        <v>0</v>
      </c>
    </row>
    <row r="438" spans="13:46" x14ac:dyDescent="0.25">
      <c r="M438" s="7"/>
      <c r="N438" s="7"/>
      <c r="O438" s="8"/>
      <c r="P438" s="7"/>
      <c r="Q438" s="8"/>
      <c r="R438" s="7"/>
      <c r="S438" s="8"/>
      <c r="T438" s="8"/>
      <c r="U438" s="8"/>
      <c r="V438" s="8"/>
      <c r="W438" s="8"/>
      <c r="X438" s="8"/>
      <c r="Y438" s="8"/>
      <c r="Z438" s="8"/>
      <c r="AC438" s="9">
        <f>IF(TRIM($B129)&lt;&gt;"",F129,0)</f>
        <v>0</v>
      </c>
      <c r="AD438" s="10"/>
      <c r="AE438" s="9">
        <f>IF(TRIM($B129)&lt;&gt;"",G129,0)</f>
        <v>0</v>
      </c>
      <c r="AF438" s="10"/>
      <c r="AG438" s="9">
        <f>IF(TRIM($B129)&lt;&gt;"",H129,0)</f>
        <v>0</v>
      </c>
      <c r="AH438" s="8"/>
      <c r="AI438" s="11">
        <f t="shared" ref="AI438:AK440" si="27">IF(ISNUMBER(FIND("doc",LOWER($E129))),F129,0)</f>
        <v>0</v>
      </c>
      <c r="AJ438" s="11">
        <f t="shared" si="27"/>
        <v>0</v>
      </c>
      <c r="AK438" s="11">
        <f t="shared" si="27"/>
        <v>0</v>
      </c>
      <c r="AL438" s="8"/>
      <c r="AM438" s="10">
        <f t="shared" si="25"/>
        <v>0</v>
      </c>
      <c r="AN438" s="8"/>
      <c r="AO438" s="11">
        <f t="shared" si="26"/>
        <v>0</v>
      </c>
    </row>
    <row r="439" spans="13:46" x14ac:dyDescent="0.25">
      <c r="M439" s="7"/>
      <c r="N439" s="7"/>
      <c r="O439" s="8"/>
      <c r="P439" s="7"/>
      <c r="Q439" s="8"/>
      <c r="R439" s="7"/>
      <c r="S439" s="8"/>
      <c r="T439" s="8"/>
      <c r="U439" s="8"/>
      <c r="V439" s="8"/>
      <c r="W439" s="8"/>
      <c r="X439" s="8"/>
      <c r="Y439" s="8"/>
      <c r="Z439" s="8"/>
      <c r="AC439" s="9">
        <f>IF(TRIM($B130)&lt;&gt;"",F130,0)</f>
        <v>0</v>
      </c>
      <c r="AD439" s="10"/>
      <c r="AE439" s="9">
        <f>IF(TRIM($B130)&lt;&gt;"",G130,0)</f>
        <v>0</v>
      </c>
      <c r="AF439" s="10"/>
      <c r="AG439" s="9">
        <f>IF(TRIM($B130)&lt;&gt;"",H130,0)</f>
        <v>0</v>
      </c>
      <c r="AH439" s="8"/>
      <c r="AI439" s="11">
        <f t="shared" si="27"/>
        <v>0</v>
      </c>
      <c r="AJ439" s="11">
        <f t="shared" si="27"/>
        <v>0</v>
      </c>
      <c r="AK439" s="11">
        <f t="shared" si="27"/>
        <v>0</v>
      </c>
      <c r="AL439" s="8"/>
      <c r="AM439" s="10">
        <f t="shared" si="25"/>
        <v>0</v>
      </c>
      <c r="AN439" s="8"/>
      <c r="AO439" s="11">
        <f t="shared" si="26"/>
        <v>0</v>
      </c>
    </row>
    <row r="440" spans="13:46" x14ac:dyDescent="0.25">
      <c r="M440" s="7"/>
      <c r="N440" s="7"/>
      <c r="O440" s="8"/>
      <c r="P440" s="7"/>
      <c r="Q440" s="8"/>
      <c r="R440" s="7"/>
      <c r="S440" s="8"/>
      <c r="T440" s="8"/>
      <c r="U440" s="8"/>
      <c r="V440" s="8"/>
      <c r="W440" s="8"/>
      <c r="X440" s="8"/>
      <c r="Y440" s="8"/>
      <c r="Z440" s="8"/>
      <c r="AC440" s="9">
        <f>IF(TRIM($B131)&lt;&gt;"",F131,0)</f>
        <v>0</v>
      </c>
      <c r="AD440" s="10"/>
      <c r="AE440" s="9">
        <f>IF(TRIM($B131)&lt;&gt;"",G131,0)</f>
        <v>0</v>
      </c>
      <c r="AF440" s="10"/>
      <c r="AG440" s="9">
        <f>IF(TRIM($B131)&lt;&gt;"",H131,0)</f>
        <v>0</v>
      </c>
      <c r="AH440" s="8"/>
      <c r="AI440" s="11">
        <f t="shared" si="27"/>
        <v>0</v>
      </c>
      <c r="AJ440" s="11">
        <f t="shared" si="27"/>
        <v>0</v>
      </c>
      <c r="AK440" s="11">
        <f t="shared" si="27"/>
        <v>0</v>
      </c>
      <c r="AL440" s="8"/>
      <c r="AM440" s="10">
        <f t="shared" si="25"/>
        <v>0</v>
      </c>
      <c r="AN440" s="8"/>
      <c r="AO440" s="11">
        <f t="shared" si="26"/>
        <v>0</v>
      </c>
    </row>
    <row r="441" spans="13:46" ht="24.75" x14ac:dyDescent="0.25">
      <c r="M441" s="5" t="s">
        <v>14</v>
      </c>
      <c r="N441" s="6">
        <f>F132</f>
        <v>0</v>
      </c>
      <c r="O441" s="5" t="s">
        <v>12</v>
      </c>
      <c r="P441" s="6">
        <f>G132</f>
        <v>0</v>
      </c>
      <c r="Q441" s="5" t="s">
        <v>13</v>
      </c>
      <c r="R441" s="6">
        <f>N441+P441</f>
        <v>0</v>
      </c>
      <c r="S441" s="5" t="s">
        <v>15</v>
      </c>
      <c r="T441" s="6">
        <f>H132</f>
        <v>0</v>
      </c>
      <c r="U441" s="5" t="s">
        <v>16</v>
      </c>
      <c r="V441" s="14">
        <f>R441+T441</f>
        <v>0</v>
      </c>
      <c r="W441" s="5" t="s">
        <v>5</v>
      </c>
      <c r="X441" s="13" t="e">
        <f>SUM(AM436:AM440)</f>
        <v>#REF!</v>
      </c>
      <c r="Y441" s="5" t="s">
        <v>6</v>
      </c>
      <c r="Z441" s="12">
        <f>SUM(AI436:AK440)</f>
        <v>0</v>
      </c>
    </row>
    <row r="449" spans="13:46" x14ac:dyDescent="0.25">
      <c r="M449" s="4" t="s">
        <v>27</v>
      </c>
      <c r="N449" s="4"/>
      <c r="O449" s="4"/>
      <c r="P449" s="4"/>
      <c r="Q449" s="4"/>
      <c r="R449" s="4"/>
      <c r="S449" s="4"/>
      <c r="T449" s="4"/>
      <c r="U449" s="4"/>
      <c r="V449" s="4"/>
      <c r="W449" s="4"/>
      <c r="X449" s="4"/>
      <c r="Y449" s="4"/>
      <c r="Z449" s="4"/>
      <c r="AA449" s="1"/>
      <c r="AB449" s="1"/>
      <c r="AC449" s="1"/>
      <c r="AD449" s="1"/>
      <c r="AE449" s="1"/>
      <c r="AF449" s="1"/>
      <c r="AG449" s="1"/>
      <c r="AH449" s="1"/>
      <c r="AI449" s="1"/>
      <c r="AJ449" s="1"/>
      <c r="AK449" s="1"/>
      <c r="AL449" s="1"/>
      <c r="AM449" s="1"/>
      <c r="AN449" s="1"/>
      <c r="AO449" s="1"/>
      <c r="AP449" s="1"/>
      <c r="AQ449" s="1"/>
      <c r="AR449" s="1"/>
      <c r="AS449" s="1"/>
      <c r="AT449" s="1"/>
    </row>
    <row r="450" spans="13:46" x14ac:dyDescent="0.25">
      <c r="M450" s="7"/>
      <c r="N450" s="7"/>
      <c r="O450" s="8"/>
      <c r="P450" s="7"/>
      <c r="Q450" s="8"/>
      <c r="R450" s="7"/>
      <c r="S450" s="8"/>
      <c r="T450" s="8"/>
      <c r="U450" s="8"/>
      <c r="V450" s="8"/>
      <c r="W450" s="8"/>
      <c r="X450" s="8"/>
      <c r="Y450" s="8"/>
      <c r="Z450" s="8"/>
      <c r="AC450" s="9" t="e">
        <f>IF(TRIM(#REF!)&lt;&gt;"",#REF!,0)</f>
        <v>#REF!</v>
      </c>
      <c r="AD450" s="10"/>
      <c r="AE450" s="9" t="e">
        <f>IF(TRIM(#REF!)&lt;&gt;"",#REF!,0)</f>
        <v>#REF!</v>
      </c>
      <c r="AF450" s="10"/>
      <c r="AG450" s="9" t="e">
        <f>IF(TRIM(#REF!)&lt;&gt;"",#REF!,0)</f>
        <v>#REF!</v>
      </c>
      <c r="AH450" s="8"/>
      <c r="AI450" s="11">
        <f>IF(ISNUMBER(FIND("doc",LOWER(#REF!))),#REF!,0)</f>
        <v>0</v>
      </c>
      <c r="AJ450" s="11">
        <f>IF(ISNUMBER(FIND("doc",LOWER(#REF!))),#REF!,0)</f>
        <v>0</v>
      </c>
      <c r="AK450" s="11">
        <f>IF(ISNUMBER(FIND("doc",LOWER(#REF!))),#REF!,0)</f>
        <v>0</v>
      </c>
      <c r="AL450" s="8"/>
      <c r="AM450" s="10" t="e">
        <f>SUM(AC450:AG450)</f>
        <v>#REF!</v>
      </c>
      <c r="AN450" s="8"/>
      <c r="AO450" s="11">
        <f>AI450+AJ450+AK450</f>
        <v>0</v>
      </c>
    </row>
    <row r="451" spans="13:46" x14ac:dyDescent="0.25">
      <c r="M451" s="7"/>
      <c r="N451" s="7"/>
      <c r="O451" s="7"/>
      <c r="P451" s="7"/>
      <c r="Q451" s="8"/>
      <c r="R451" s="7"/>
      <c r="S451" s="8"/>
      <c r="T451" s="8"/>
      <c r="U451" s="8"/>
      <c r="V451" s="8"/>
      <c r="W451" s="8"/>
      <c r="X451" s="8"/>
      <c r="Y451" s="8"/>
      <c r="Z451" s="8"/>
      <c r="AC451" s="9">
        <f>IF(TRIM($B141)&lt;&gt;"",F141,0)</f>
        <v>0</v>
      </c>
      <c r="AD451" s="9"/>
      <c r="AE451" s="9">
        <f>IF(TRIM($B141)&lt;&gt;"",G141,0)</f>
        <v>0</v>
      </c>
      <c r="AF451" s="10"/>
      <c r="AG451" s="9">
        <f>IF(TRIM($B141)&lt;&gt;"",H141,0)</f>
        <v>0</v>
      </c>
      <c r="AH451" s="8"/>
      <c r="AI451" s="11">
        <f>IF(ISNUMBER(FIND("doc",LOWER(#REF!))),F141,0)</f>
        <v>0</v>
      </c>
      <c r="AJ451" s="11">
        <f>IF(ISNUMBER(FIND("doc",LOWER(#REF!))),G141,0)</f>
        <v>0</v>
      </c>
      <c r="AK451" s="11">
        <f>IF(ISNUMBER(FIND("doc",LOWER(#REF!))),H141,0)</f>
        <v>0</v>
      </c>
      <c r="AL451" s="8"/>
      <c r="AM451" s="10">
        <f t="shared" ref="AM451:AM454" si="28">SUM(AC451:AG451)</f>
        <v>0</v>
      </c>
      <c r="AN451" s="8"/>
      <c r="AO451" s="11">
        <f t="shared" ref="AO451:AO454" si="29">AI451+AJ451+AK451</f>
        <v>0</v>
      </c>
    </row>
    <row r="452" spans="13:46" x14ac:dyDescent="0.25">
      <c r="M452" s="7"/>
      <c r="N452" s="7"/>
      <c r="O452" s="8"/>
      <c r="P452" s="7"/>
      <c r="Q452" s="8"/>
      <c r="R452" s="7"/>
      <c r="S452" s="8"/>
      <c r="T452" s="8"/>
      <c r="U452" s="8"/>
      <c r="V452" s="8"/>
      <c r="W452" s="8"/>
      <c r="X452" s="8"/>
      <c r="Y452" s="8"/>
      <c r="Z452" s="8"/>
      <c r="AC452" s="9">
        <f>IF(TRIM($B143)&lt;&gt;"",F143,0)</f>
        <v>0</v>
      </c>
      <c r="AD452" s="10"/>
      <c r="AE452" s="9">
        <f>IF(TRIM($B143)&lt;&gt;"",G143,0)</f>
        <v>0</v>
      </c>
      <c r="AF452" s="10"/>
      <c r="AG452" s="9">
        <f>IF(TRIM($B143)&lt;&gt;"",H143,0)</f>
        <v>0</v>
      </c>
      <c r="AH452" s="8"/>
      <c r="AI452" s="11">
        <f>IF(ISNUMBER(FIND("doc",LOWER($E141))),F143,0)</f>
        <v>0</v>
      </c>
      <c r="AJ452" s="11">
        <f>IF(ISNUMBER(FIND("doc",LOWER($E141))),G143,0)</f>
        <v>0</v>
      </c>
      <c r="AK452" s="11">
        <f>IF(ISNUMBER(FIND("doc",LOWER($E141))),H143,0)</f>
        <v>0</v>
      </c>
      <c r="AL452" s="8"/>
      <c r="AM452" s="10">
        <f t="shared" si="28"/>
        <v>0</v>
      </c>
      <c r="AN452" s="8"/>
      <c r="AO452" s="11">
        <f t="shared" si="29"/>
        <v>0</v>
      </c>
    </row>
    <row r="453" spans="13:46" x14ac:dyDescent="0.25">
      <c r="M453" s="7"/>
      <c r="N453" s="7"/>
      <c r="O453" s="8"/>
      <c r="P453" s="7"/>
      <c r="Q453" s="8"/>
      <c r="R453" s="7"/>
      <c r="S453" s="8"/>
      <c r="T453" s="8"/>
      <c r="U453" s="8"/>
      <c r="V453" s="8"/>
      <c r="W453" s="8"/>
      <c r="X453" s="8"/>
      <c r="Y453" s="8"/>
      <c r="Z453" s="8"/>
      <c r="AC453" s="9">
        <f>IF(TRIM($B144)&lt;&gt;"",F144,0)</f>
        <v>0</v>
      </c>
      <c r="AD453" s="10"/>
      <c r="AE453" s="9">
        <f>IF(TRIM($B144)&lt;&gt;"",G144,0)</f>
        <v>0</v>
      </c>
      <c r="AF453" s="10"/>
      <c r="AG453" s="9">
        <f>IF(TRIM($B144)&lt;&gt;"",H144,0)</f>
        <v>0</v>
      </c>
      <c r="AH453" s="8"/>
      <c r="AI453" s="11">
        <f t="shared" ref="AI453:AK454" si="30">IF(ISNUMBER(FIND("doc",LOWER($E144))),F144,0)</f>
        <v>0</v>
      </c>
      <c r="AJ453" s="11">
        <f t="shared" si="30"/>
        <v>0</v>
      </c>
      <c r="AK453" s="11">
        <f t="shared" si="30"/>
        <v>0</v>
      </c>
      <c r="AL453" s="8"/>
      <c r="AM453" s="10">
        <f t="shared" si="28"/>
        <v>0</v>
      </c>
      <c r="AN453" s="8"/>
      <c r="AO453" s="11">
        <f t="shared" si="29"/>
        <v>0</v>
      </c>
    </row>
    <row r="454" spans="13:46" x14ac:dyDescent="0.25">
      <c r="M454" s="7"/>
      <c r="N454" s="7"/>
      <c r="O454" s="8"/>
      <c r="P454" s="7"/>
      <c r="Q454" s="8"/>
      <c r="R454" s="7"/>
      <c r="S454" s="8"/>
      <c r="T454" s="8"/>
      <c r="U454" s="8"/>
      <c r="V454" s="8"/>
      <c r="W454" s="8"/>
      <c r="X454" s="8"/>
      <c r="Y454" s="8"/>
      <c r="Z454" s="8"/>
      <c r="AC454" s="9">
        <f>IF(TRIM($B145)&lt;&gt;"",F145,0)</f>
        <v>0</v>
      </c>
      <c r="AD454" s="10"/>
      <c r="AE454" s="9">
        <f>IF(TRIM($B145)&lt;&gt;"",G145,0)</f>
        <v>0</v>
      </c>
      <c r="AF454" s="10"/>
      <c r="AG454" s="9">
        <f>IF(TRIM($B145)&lt;&gt;"",H145,0)</f>
        <v>0</v>
      </c>
      <c r="AH454" s="8"/>
      <c r="AI454" s="11">
        <f t="shared" si="30"/>
        <v>0</v>
      </c>
      <c r="AJ454" s="11">
        <f t="shared" si="30"/>
        <v>0</v>
      </c>
      <c r="AK454" s="11">
        <f t="shared" si="30"/>
        <v>0</v>
      </c>
      <c r="AL454" s="8"/>
      <c r="AM454" s="10">
        <f t="shared" si="28"/>
        <v>0</v>
      </c>
      <c r="AN454" s="8"/>
      <c r="AO454" s="11">
        <f t="shared" si="29"/>
        <v>0</v>
      </c>
    </row>
    <row r="455" spans="13:46" ht="24.75" x14ac:dyDescent="0.25">
      <c r="M455" s="5" t="s">
        <v>14</v>
      </c>
      <c r="N455" s="6">
        <f>F146</f>
        <v>0</v>
      </c>
      <c r="O455" s="5" t="s">
        <v>12</v>
      </c>
      <c r="P455" s="6">
        <f>G146</f>
        <v>0</v>
      </c>
      <c r="Q455" s="5" t="s">
        <v>13</v>
      </c>
      <c r="R455" s="6">
        <f>N455+P455</f>
        <v>0</v>
      </c>
      <c r="S455" s="5" t="s">
        <v>15</v>
      </c>
      <c r="T455" s="6">
        <f>H146</f>
        <v>0</v>
      </c>
      <c r="U455" s="5" t="s">
        <v>16</v>
      </c>
      <c r="V455" s="14">
        <f>R455+T455</f>
        <v>0</v>
      </c>
      <c r="W455" s="5" t="s">
        <v>5</v>
      </c>
      <c r="X455" s="13" t="e">
        <f>SUM(AM450:AM454)</f>
        <v>#REF!</v>
      </c>
      <c r="Y455" s="5" t="s">
        <v>6</v>
      </c>
      <c r="Z455" s="12">
        <f>SUM(AI450:AK454)</f>
        <v>0</v>
      </c>
    </row>
  </sheetData>
  <sheetProtection algorithmName="SHA-512" hashValue="vU1bqhC2KuiegIOSd542uZAyj7MhnFDOyMLHHOptzun0T8FCjgjaP18MQGHZChWe7jgpv7bmsuMaxRsYbsNvdA==" saltValue="UoMEG6C7JosKneke3kCBHQ==" spinCount="100000" sheet="1" insertRows="0"/>
  <mergeCells count="62">
    <mergeCell ref="B8:J8"/>
    <mergeCell ref="B22:J22"/>
    <mergeCell ref="B36:J36"/>
    <mergeCell ref="B50:J50"/>
    <mergeCell ref="B40:E40"/>
    <mergeCell ref="I13:J13"/>
    <mergeCell ref="I27:J27"/>
    <mergeCell ref="I41:J41"/>
    <mergeCell ref="B26:E26"/>
    <mergeCell ref="C41:H41"/>
    <mergeCell ref="B138:E138"/>
    <mergeCell ref="C137:D137"/>
    <mergeCell ref="B134:J134"/>
    <mergeCell ref="A183:I183"/>
    <mergeCell ref="A176:C176"/>
    <mergeCell ref="A165:I165"/>
    <mergeCell ref="H178:I178"/>
    <mergeCell ref="A159:B159"/>
    <mergeCell ref="A157:B157"/>
    <mergeCell ref="B54:E54"/>
    <mergeCell ref="C81:D81"/>
    <mergeCell ref="C83:H83"/>
    <mergeCell ref="I55:J55"/>
    <mergeCell ref="C53:D53"/>
    <mergeCell ref="C55:H55"/>
    <mergeCell ref="C67:D67"/>
    <mergeCell ref="B64:J64"/>
    <mergeCell ref="B78:J78"/>
    <mergeCell ref="C69:H69"/>
    <mergeCell ref="B68:E68"/>
    <mergeCell ref="A186:I186"/>
    <mergeCell ref="B82:E82"/>
    <mergeCell ref="I97:J97"/>
    <mergeCell ref="B92:J92"/>
    <mergeCell ref="B106:J106"/>
    <mergeCell ref="B120:J120"/>
    <mergeCell ref="C95:D95"/>
    <mergeCell ref="C97:H97"/>
    <mergeCell ref="C109:D109"/>
    <mergeCell ref="B96:E96"/>
    <mergeCell ref="C139:H139"/>
    <mergeCell ref="C111:H111"/>
    <mergeCell ref="C123:D123"/>
    <mergeCell ref="C125:H125"/>
    <mergeCell ref="B110:E110"/>
    <mergeCell ref="B124:E124"/>
    <mergeCell ref="A1:J1"/>
    <mergeCell ref="A185:I185"/>
    <mergeCell ref="I111:J111"/>
    <mergeCell ref="I125:J125"/>
    <mergeCell ref="I139:J139"/>
    <mergeCell ref="I69:J69"/>
    <mergeCell ref="I83:J83"/>
    <mergeCell ref="B12:C12"/>
    <mergeCell ref="C11:D11"/>
    <mergeCell ref="C13:H13"/>
    <mergeCell ref="C25:D25"/>
    <mergeCell ref="C27:H27"/>
    <mergeCell ref="C39:D39"/>
    <mergeCell ref="B4:J4"/>
    <mergeCell ref="A181:I181"/>
    <mergeCell ref="A182:I182"/>
  </mergeCells>
  <dataValidations count="5">
    <dataValidation type="list" allowBlank="1" showInputMessage="1" showErrorMessage="1" sqref="B111 B13 B97 B83 B69 B55 B41 B125 B27 B139" xr:uid="{4002FCCC-6636-4F0C-BA83-7125F13524F9}">
      <formula1>$M$311:$O$311</formula1>
    </dataValidation>
    <dataValidation type="list" allowBlank="1" showInputMessage="1" showErrorMessage="1" sqref="B108 B94 B80 B66 B52 B38 B10 B122 B24 B136" xr:uid="{FDF5A541-5C76-4203-82FD-3C902451DF1B}">
      <formula1>$M$313:$U$313</formula1>
    </dataValidation>
    <dataValidation type="list" allowBlank="1" showInputMessage="1" showErrorMessage="1" sqref="E113:E117 E57:E61 E15:E19 E29:E33 E43:E47 E71:E75 E85:E89 E99:E103 E127:E131 E141:E145" xr:uid="{D39FC615-77CD-4A46-A8B2-FFEC52EC2060}">
      <formula1>$N$314:$P$314</formula1>
    </dataValidation>
    <dataValidation type="list" allowBlank="1" showInputMessage="1" showErrorMessage="1" sqref="B15:B19 B29:B33 B43:B47 B57:B61 B71:B75 B85:B89 B99:B103 B113:B117 B127:B131 B141:B145" xr:uid="{382489A5-7D77-4191-A65E-F8F825BF0B8F}">
      <formula1>$S$311:$AB$311</formula1>
    </dataValidation>
    <dataValidation type="list" allowBlank="1" showInputMessage="1" showErrorMessage="1" sqref="D9 D23 D37 D51 D65 D79 D93 D107 D121 D135" xr:uid="{310C374D-2B27-458E-BE58-9940D9DA0434}">
      <formula1>$K$399:$K$401</formula1>
    </dataValidation>
  </dataValidations>
  <pageMargins left="0.70866141732283472" right="0.70866141732283472" top="0.74803149606299213" bottom="0.74803149606299213" header="0.31496062992125984" footer="0.31496062992125984"/>
  <pageSetup paperSize="9" scale="84" fitToHeight="1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E1C804287F6ED4999973793D4BE5D6A" ma:contentTypeVersion="0" ma:contentTypeDescription="Crea un document nou" ma:contentTypeScope="" ma:versionID="d7ae9b25f6fcea1950158c10c5205ba6">
  <xsd:schema xmlns:xsd="http://www.w3.org/2001/XMLSchema" xmlns:xs="http://www.w3.org/2001/XMLSchema" xmlns:p="http://schemas.microsoft.com/office/2006/metadata/properties" targetNamespace="http://schemas.microsoft.com/office/2006/metadata/properties" ma:root="true" ma:fieldsID="d5ded435ed922d5b7908982568d9150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31260C-4DEE-4572-927D-EE78F713278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1243D1E-AFE9-4753-B87B-FEB4EA941E65}">
  <ds:schemaRefs>
    <ds:schemaRef ds:uri="http://schemas.microsoft.com/sharepoint/v3/contenttype/forms"/>
  </ds:schemaRefs>
</ds:datastoreItem>
</file>

<file path=customXml/itemProps3.xml><?xml version="1.0" encoding="utf-8"?>
<ds:datastoreItem xmlns:ds="http://schemas.openxmlformats.org/officeDocument/2006/customXml" ds:itemID="{7FA89E1A-0AE5-447E-8361-BFC3C7042A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Fulls de càlcul</vt:lpstr>
      </vt:variant>
      <vt:variant>
        <vt:i4>3</vt:i4>
      </vt:variant>
      <vt:variant>
        <vt:lpstr>Intervals amb nom</vt:lpstr>
      </vt:variant>
      <vt:variant>
        <vt:i4>3</vt:i4>
      </vt:variant>
    </vt:vector>
  </HeadingPairs>
  <TitlesOfParts>
    <vt:vector size="6" baseType="lpstr">
      <vt:lpstr>Dades Estudi</vt:lpstr>
      <vt:lpstr>Estudis continguts</vt:lpstr>
      <vt:lpstr>Professorat</vt:lpstr>
      <vt:lpstr>'Dades Estudi'!Àrea_d'impressió</vt:lpstr>
      <vt:lpstr>'Estudis continguts'!Àrea_d'impressió</vt:lpstr>
      <vt:lpstr>Professorat!Àrea_d'impressió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ANGUERA</dc:creator>
  <cp:lastModifiedBy>Elisabeth Pulido Vico</cp:lastModifiedBy>
  <cp:lastPrinted>2024-03-02T21:38:46Z</cp:lastPrinted>
  <dcterms:created xsi:type="dcterms:W3CDTF">2015-06-05T18:19:34Z</dcterms:created>
  <dcterms:modified xsi:type="dcterms:W3CDTF">2024-03-19T08:25:38Z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0x0101000E1C804287F6ED4999973793D4BE5D6A</vt:lpwstr>
  </property>
</Properties>
</file>