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8 Idiomes\"/>
    </mc:Choice>
  </mc:AlternateContent>
  <bookViews>
    <workbookView xWindow="0" yWindow="0" windowWidth="19200" windowHeight="10335"/>
  </bookViews>
  <sheets>
    <sheet name="UAB Idiomes Campus 17-18" sheetId="1" r:id="rId1"/>
    <sheet name="UAB Idiomes Barcelona 17-18" sheetId="2" r:id="rId2"/>
  </sheets>
  <definedNames>
    <definedName name="_xlnm._FilterDatabase" localSheetId="0" hidden="1">'UAB Idiomes Campus 17-18'!$B$8:$C$252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2" l="1"/>
  <c r="C89" i="2" l="1"/>
  <c r="B89" i="2"/>
  <c r="C85" i="2"/>
  <c r="B85" i="2"/>
  <c r="C80" i="2"/>
  <c r="B80" i="2"/>
  <c r="C74" i="2"/>
  <c r="B74" i="2"/>
  <c r="C70" i="2"/>
  <c r="B70" i="2"/>
  <c r="C63" i="2"/>
  <c r="B63" i="2"/>
  <c r="C57" i="2"/>
  <c r="B57" i="2"/>
  <c r="C53" i="2"/>
  <c r="B53" i="2"/>
  <c r="C48" i="2"/>
  <c r="B48" i="2"/>
  <c r="C38" i="2"/>
  <c r="B38" i="2"/>
  <c r="C33" i="2"/>
  <c r="B33" i="2"/>
  <c r="C27" i="2"/>
  <c r="B27" i="2"/>
  <c r="C23" i="2"/>
  <c r="B23" i="2"/>
  <c r="C15" i="2"/>
  <c r="B15" i="2"/>
  <c r="B34" i="2" l="1"/>
  <c r="B58" i="2"/>
  <c r="B75" i="2"/>
  <c r="B91" i="2"/>
  <c r="C34" i="2"/>
  <c r="C58" i="2"/>
  <c r="C75" i="2"/>
  <c r="C90" i="2"/>
  <c r="B90" i="2"/>
  <c r="C278" i="1"/>
  <c r="B278" i="1"/>
  <c r="C276" i="1"/>
  <c r="B276" i="1"/>
  <c r="C269" i="1"/>
  <c r="B269" i="1"/>
  <c r="C267" i="1"/>
  <c r="B267" i="1"/>
  <c r="C260" i="1"/>
  <c r="B260" i="1"/>
  <c r="C255" i="1"/>
  <c r="B255" i="1"/>
  <c r="C247" i="1"/>
  <c r="B247" i="1"/>
  <c r="C245" i="1"/>
  <c r="B245" i="1"/>
  <c r="C233" i="1"/>
  <c r="B233" i="1"/>
  <c r="C227" i="1"/>
  <c r="B227" i="1"/>
  <c r="C216" i="1"/>
  <c r="B216" i="1"/>
  <c r="C208" i="1"/>
  <c r="B208" i="1"/>
  <c r="C200" i="1"/>
  <c r="B200" i="1"/>
  <c r="C198" i="1"/>
  <c r="B198" i="1"/>
  <c r="C193" i="1"/>
  <c r="B193" i="1"/>
  <c r="C186" i="1"/>
  <c r="B186" i="1"/>
  <c r="C184" i="1"/>
  <c r="B184" i="1"/>
  <c r="C179" i="1"/>
  <c r="B179" i="1"/>
  <c r="C173" i="1"/>
  <c r="B173" i="1"/>
  <c r="C171" i="1"/>
  <c r="B171" i="1"/>
  <c r="C165" i="1"/>
  <c r="B165" i="1"/>
  <c r="C159" i="1"/>
  <c r="B159" i="1"/>
  <c r="C149" i="1"/>
  <c r="B149" i="1"/>
  <c r="C147" i="1"/>
  <c r="B147" i="1"/>
  <c r="C144" i="1"/>
  <c r="C143" i="1"/>
  <c r="C142" i="1"/>
  <c r="B140" i="1"/>
  <c r="C135" i="1"/>
  <c r="B135" i="1"/>
  <c r="C127" i="1"/>
  <c r="B127" i="1"/>
  <c r="B125" i="1" s="1"/>
  <c r="C115" i="1"/>
  <c r="B115" i="1"/>
  <c r="C112" i="1"/>
  <c r="C111" i="1"/>
  <c r="C110" i="1"/>
  <c r="C108" i="1" s="1"/>
  <c r="C105" i="1" s="1"/>
  <c r="C91" i="1" s="1"/>
  <c r="B108" i="1"/>
  <c r="C100" i="1"/>
  <c r="B100" i="1"/>
  <c r="C93" i="1"/>
  <c r="B93" i="1"/>
  <c r="C84" i="1"/>
  <c r="B84" i="1"/>
  <c r="C77" i="1"/>
  <c r="B77" i="1"/>
  <c r="C64" i="1"/>
  <c r="B64" i="1"/>
  <c r="C57" i="1"/>
  <c r="B57" i="1"/>
  <c r="G38" i="1"/>
  <c r="F38" i="1"/>
  <c r="G33" i="1"/>
  <c r="F33" i="1"/>
  <c r="G29" i="1"/>
  <c r="F29" i="1"/>
  <c r="C29" i="1"/>
  <c r="B29" i="1"/>
  <c r="G24" i="1"/>
  <c r="F24" i="1"/>
  <c r="C22" i="1"/>
  <c r="B22" i="1"/>
  <c r="G19" i="1"/>
  <c r="F19" i="1"/>
  <c r="G10" i="1"/>
  <c r="F10" i="1"/>
  <c r="C10" i="1"/>
  <c r="B10" i="1"/>
  <c r="G8" i="1"/>
  <c r="F8" i="1"/>
  <c r="C8" i="1"/>
  <c r="B8" i="1"/>
  <c r="B105" i="1" l="1"/>
  <c r="B91" i="1" s="1"/>
  <c r="C140" i="1"/>
  <c r="C125" i="1" s="1"/>
  <c r="C283" i="1" s="1"/>
  <c r="B283" i="1"/>
</calcChain>
</file>

<file path=xl/sharedStrings.xml><?xml version="1.0" encoding="utf-8"?>
<sst xmlns="http://schemas.openxmlformats.org/spreadsheetml/2006/main" count="394" uniqueCount="182">
  <si>
    <t>UAB Idiomes Campus</t>
  </si>
  <si>
    <t>Grups</t>
  </si>
  <si>
    <t>Alumnes</t>
  </si>
  <si>
    <t>Anglès</t>
  </si>
  <si>
    <t>Formació presencial: cursos de nivell</t>
  </si>
  <si>
    <t>Nivell</t>
  </si>
  <si>
    <t>Primer</t>
  </si>
  <si>
    <t>Tercer</t>
  </si>
  <si>
    <t>Segon</t>
  </si>
  <si>
    <t>Quart</t>
  </si>
  <si>
    <t>Cinquè</t>
  </si>
  <si>
    <t>Sisè</t>
  </si>
  <si>
    <t>Setè</t>
  </si>
  <si>
    <t>Vuitè</t>
  </si>
  <si>
    <t>Altres - Anglès per a Personal Acadèmic</t>
  </si>
  <si>
    <t>Presenting Research</t>
  </si>
  <si>
    <t>Formació bimodal: cursos de nivell</t>
  </si>
  <si>
    <t>Redactar la tesi en anglès</t>
  </si>
  <si>
    <t>Alemany</t>
  </si>
  <si>
    <t>Formació d'Encàrrec</t>
  </si>
  <si>
    <t>Francès</t>
  </si>
  <si>
    <t>PAS - Mòduls específics</t>
  </si>
  <si>
    <t>Virtuals A1</t>
  </si>
  <si>
    <t>Virtuals A2</t>
  </si>
  <si>
    <t>Català</t>
  </si>
  <si>
    <t>Virtual B1</t>
  </si>
  <si>
    <t>Bàsic 1</t>
  </si>
  <si>
    <t>Virtual B2.1</t>
  </si>
  <si>
    <t>Suficiència</t>
  </si>
  <si>
    <t>Virtual B2.2</t>
  </si>
  <si>
    <t>Superior</t>
  </si>
  <si>
    <t>Virtual C1.1</t>
  </si>
  <si>
    <t>Bimodals B1</t>
  </si>
  <si>
    <t>Espanyol</t>
  </si>
  <si>
    <t>Bimodals B2.1</t>
  </si>
  <si>
    <t>Bimodals B2.2</t>
  </si>
  <si>
    <t>Bimodals C1.1</t>
  </si>
  <si>
    <t>Manteniment de Conversa d'AnglèS (nivell 4)</t>
  </si>
  <si>
    <t>Manteniment de Conversa d'AnglèS (nivell 5)</t>
  </si>
  <si>
    <t>Anglès per a la Gestió de Projectes Internacionals</t>
  </si>
  <si>
    <t>Millora de l'Expressió Oral en Anglès (IWP i ARI)</t>
  </si>
  <si>
    <t>Xerrem en Anglès (A2)</t>
  </si>
  <si>
    <t>Xerrem en Anglès (B1 i B2.1)</t>
  </si>
  <si>
    <t>Xerrem en Anglès (C1)</t>
  </si>
  <si>
    <t>Mòdul d'anglès específic àmbit acadèmic (A2)</t>
  </si>
  <si>
    <t>Mòdul d'anglès específic àmbit acadèmic (B1,- B2.1)</t>
  </si>
  <si>
    <t>Preparació exàmens A2 - B1</t>
  </si>
  <si>
    <t>Preparació exàmens B21, B2 I C1.1</t>
  </si>
  <si>
    <t>Atenció a l'alumnat nouvingut A2</t>
  </si>
  <si>
    <t>Atencio a l'alumnat nouvingut B1-B2.1</t>
  </si>
  <si>
    <t xml:space="preserve">Altres - </t>
  </si>
  <si>
    <t>Anglès Vila Universitària</t>
  </si>
  <si>
    <t>Writing in English (Sociologia)</t>
  </si>
  <si>
    <t>Writing in English (Biologia)</t>
  </si>
  <si>
    <t>Research Papers</t>
  </si>
  <si>
    <t>Programa AIDA (1) (Intensive English for academic Staff)</t>
  </si>
  <si>
    <t>Observacions a classe programa AIDA</t>
  </si>
  <si>
    <t>Anglès per a Química</t>
  </si>
  <si>
    <t>English Pronunciation for Teachers</t>
  </si>
  <si>
    <t>Dissemination of Science</t>
  </si>
  <si>
    <t>EMI Intensive Training (projecte AIDA a Lletres i Traducció +  Psicologia + Veterinària)</t>
  </si>
  <si>
    <t>Formació presencial: cursos específics</t>
  </si>
  <si>
    <t>Sessions de conversa</t>
  </si>
  <si>
    <t>Preparació examen B2</t>
  </si>
  <si>
    <t>Llengua i Cultura per a Erasmus</t>
  </si>
  <si>
    <t>Anglès a distància</t>
  </si>
  <si>
    <t>Nivells</t>
  </si>
  <si>
    <t>A1 - C1</t>
  </si>
  <si>
    <t>Alemany a distància</t>
  </si>
  <si>
    <t>Formació EU Turisme i Direcció Hotelera</t>
  </si>
  <si>
    <t>Nivell 1 Turisme</t>
  </si>
  <si>
    <t>Nivell 2 Turisme</t>
  </si>
  <si>
    <t>Nivell 3 Turisme</t>
  </si>
  <si>
    <t>Virtual A1</t>
  </si>
  <si>
    <t>Virtual A2</t>
  </si>
  <si>
    <t>Preparació exàmens B2</t>
  </si>
  <si>
    <t>Segon (A+B)</t>
  </si>
  <si>
    <t>Tercer (A+B)</t>
  </si>
  <si>
    <t>Francès a distància</t>
  </si>
  <si>
    <t>Nivell 1 - Turisme</t>
  </si>
  <si>
    <t>Nivell 2 - Turisme</t>
  </si>
  <si>
    <t>Nivell 3 - Turisme</t>
  </si>
  <si>
    <t>Virtual C1</t>
  </si>
  <si>
    <t>Preparació d'Exàmens</t>
  </si>
  <si>
    <t>Altres</t>
  </si>
  <si>
    <t>Erasmus Mundus Live</t>
  </si>
  <si>
    <t>Francès - Vila Universitària</t>
  </si>
  <si>
    <t>Italià</t>
  </si>
  <si>
    <t>Italià a distància</t>
  </si>
  <si>
    <t>A1 - A2</t>
  </si>
  <si>
    <t xml:space="preserve">Preparació d'exàmens </t>
  </si>
  <si>
    <t>Curs</t>
  </si>
  <si>
    <t>Formació presencial per a nouvinguts</t>
  </si>
  <si>
    <t>Bàsic 2</t>
  </si>
  <si>
    <t>Basic 2 + Bàsic 3</t>
  </si>
  <si>
    <t>Bàsic 3</t>
  </si>
  <si>
    <t>Formació semipresencial</t>
  </si>
  <si>
    <t>Intermedi (PARLA.CAT)</t>
  </si>
  <si>
    <t>Suficiència (PARLA.CAT)</t>
  </si>
  <si>
    <t>Suficiència per al PDI</t>
  </si>
  <si>
    <t>Català a distància</t>
  </si>
  <si>
    <t>A2</t>
  </si>
  <si>
    <t>B1</t>
  </si>
  <si>
    <t>B2</t>
  </si>
  <si>
    <t>C1</t>
  </si>
  <si>
    <t>Llenguatge i documentació administrativa</t>
  </si>
  <si>
    <t>Redacció de missatges de correu electrònic</t>
  </si>
  <si>
    <t>Català estudiants Universitats Georgia</t>
  </si>
  <si>
    <t>Tutories de Correcció Fonètica per a Estudiants d'EI i EP [Educació]</t>
  </si>
  <si>
    <t>Redactar la tesi en català</t>
  </si>
  <si>
    <t>Nivell 2 de català per educació</t>
  </si>
  <si>
    <t>Com es fa un Pòster Acadèmic</t>
  </si>
  <si>
    <t>Com Escriure un Article Científic</t>
  </si>
  <si>
    <t>Com Escriure i Avaluar el Comentari d'una Lectura</t>
  </si>
  <si>
    <t>Millorar l'Expressió Escrita dels Alumnes de Matèries no Lingüístiques</t>
  </si>
  <si>
    <t>Espanyol a distància</t>
  </si>
  <si>
    <t>Virtual A1 -  C1</t>
  </si>
  <si>
    <t>Espanyol ERASMUS Mundus IDEA + Màster</t>
  </si>
  <si>
    <t>Espanyol Universitat Georgia</t>
  </si>
  <si>
    <t>Espanyol ERASMUS Mundus LIVE</t>
  </si>
  <si>
    <t>Sensibilització lingüística</t>
  </si>
  <si>
    <t>Formació presencial</t>
  </si>
  <si>
    <t xml:space="preserve">Curs de Voluntariat </t>
  </si>
  <si>
    <t>Altres idiomes</t>
  </si>
  <si>
    <t>Formació virtual</t>
  </si>
  <si>
    <t>Arab,core, portuguès, rus, suec</t>
  </si>
  <si>
    <t>TOTAL INSCRIPCIONS</t>
  </si>
  <si>
    <t>ESTIU 2018*</t>
  </si>
  <si>
    <t>Estudiants matriculats a cursos d'idiomes</t>
  </si>
  <si>
    <r>
      <rPr>
        <b/>
        <sz val="10"/>
        <rFont val="Arial"/>
        <family val="2"/>
      </rPr>
      <t xml:space="preserve">Curs acadèmic: </t>
    </r>
    <r>
      <rPr>
        <sz val="10"/>
        <rFont val="Arial"/>
        <family val="2"/>
      </rPr>
      <t>2017/18</t>
    </r>
  </si>
  <si>
    <r>
      <rPr>
        <b/>
        <sz val="10"/>
        <rFont val="Arial"/>
        <family val="2"/>
      </rPr>
      <t xml:space="preserve">Font: </t>
    </r>
    <r>
      <rPr>
        <sz val="10"/>
        <rFont val="Arial"/>
        <family val="2"/>
      </rPr>
      <t xml:space="preserve">Servei de Llengües </t>
    </r>
  </si>
  <si>
    <t>* Les dades dels cursos d'estiu són provisionals</t>
  </si>
  <si>
    <t>ANGLÈS</t>
  </si>
  <si>
    <t>Cursos Generals</t>
  </si>
  <si>
    <t>núm. Alumnes</t>
  </si>
  <si>
    <t>núm. Grups</t>
  </si>
  <si>
    <t>Nivell 1</t>
  </si>
  <si>
    <t>Nivell 2</t>
  </si>
  <si>
    <t>Nivell 3</t>
  </si>
  <si>
    <t>Nivell 4</t>
  </si>
  <si>
    <t>Nivell 5</t>
  </si>
  <si>
    <t>Nivell 6</t>
  </si>
  <si>
    <t>Nivell 7</t>
  </si>
  <si>
    <t>Cursos Específics</t>
  </si>
  <si>
    <t>Conversa - Nivell avançat</t>
  </si>
  <si>
    <t>Conversa - Nivell mitjà</t>
  </si>
  <si>
    <t>Preparació CAE</t>
  </si>
  <si>
    <t>Preparació Proficiency</t>
  </si>
  <si>
    <t>Cursos d'anglès per a sèniors</t>
  </si>
  <si>
    <t>Cursos Generals Incompany</t>
  </si>
  <si>
    <t xml:space="preserve">Específics </t>
  </si>
  <si>
    <t>Curs Específic</t>
  </si>
  <si>
    <t>Turisme nivell 4</t>
  </si>
  <si>
    <t>Turisme nivell 5</t>
  </si>
  <si>
    <t>Turisme nivell 7</t>
  </si>
  <si>
    <t>CATALÀ</t>
  </si>
  <si>
    <t>Curs Específic STAB</t>
  </si>
  <si>
    <t>Específic</t>
  </si>
  <si>
    <t>ESPANYOL</t>
  </si>
  <si>
    <t>Nivell 1 (2 mesos)</t>
  </si>
  <si>
    <t>Nivell 2 (2 mesos)</t>
  </si>
  <si>
    <t>Nivell 3 (2 mesos)</t>
  </si>
  <si>
    <t>Nivell 4 (2 mesos)</t>
  </si>
  <si>
    <t>Nivell 5 (2 mesos)</t>
  </si>
  <si>
    <t>Nivell 6 (2 mesos)</t>
  </si>
  <si>
    <t>Específic 45 hores</t>
  </si>
  <si>
    <t>Específic 90 hores</t>
  </si>
  <si>
    <t>Turisme nivell 3</t>
  </si>
  <si>
    <t>ALEMANY</t>
  </si>
  <si>
    <t>Cursos Bimodals</t>
  </si>
  <si>
    <t>Conversa B1</t>
  </si>
  <si>
    <t>Conversa B2</t>
  </si>
  <si>
    <t>FRANCÈS</t>
  </si>
  <si>
    <t>Específic nivell B1</t>
  </si>
  <si>
    <t>Incompany</t>
  </si>
  <si>
    <t>ITALIÀ</t>
  </si>
  <si>
    <t>Curs General</t>
  </si>
  <si>
    <t>XINÉS</t>
  </si>
  <si>
    <t>Curs incompany</t>
  </si>
  <si>
    <t>TOTALS</t>
  </si>
  <si>
    <t>Grups*</t>
  </si>
  <si>
    <t>* Inclou cursos presencials, bimodals i virtuals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</si>
</sst>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\ _€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color indexed="17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Border="1"/>
    <xf numFmtId="0" fontId="1" fillId="2" borderId="2" xfId="3" applyNumberFormat="1" applyFont="1" applyFill="1" applyBorder="1" applyAlignment="1">
      <alignment horizontal="center"/>
    </xf>
    <xf numFmtId="0" fontId="1" fillId="2" borderId="3" xfId="3" applyNumberFormat="1" applyFont="1" applyFill="1" applyBorder="1" applyAlignment="1">
      <alignment horizontal="center"/>
    </xf>
    <xf numFmtId="0" fontId="1" fillId="2" borderId="1" xfId="2" applyFont="1" applyFill="1" applyBorder="1"/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0" fontId="1" fillId="2" borderId="4" xfId="2" applyFont="1" applyFill="1" applyBorder="1"/>
    <xf numFmtId="0" fontId="1" fillId="2" borderId="0" xfId="3" applyNumberFormat="1" applyFont="1" applyFill="1" applyBorder="1" applyAlignment="1">
      <alignment horizontal="center"/>
    </xf>
    <xf numFmtId="0" fontId="1" fillId="2" borderId="5" xfId="3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6" xfId="2" applyFont="1" applyFill="1" applyBorder="1"/>
    <xf numFmtId="0" fontId="1" fillId="2" borderId="7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9" xfId="2" applyFont="1" applyFill="1" applyBorder="1"/>
    <xf numFmtId="0" fontId="1" fillId="2" borderId="1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1" xfId="2" applyFont="1" applyFill="1" applyBorder="1"/>
    <xf numFmtId="0" fontId="1" fillId="2" borderId="12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5" xfId="1" applyFont="1" applyFill="1" applyBorder="1"/>
    <xf numFmtId="0" fontId="1" fillId="0" borderId="5" xfId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2" fillId="2" borderId="14" xfId="0" applyFont="1" applyFill="1" applyBorder="1" applyAlignment="1">
      <alignment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vertical="center"/>
    </xf>
    <xf numFmtId="0" fontId="1" fillId="0" borderId="14" xfId="1" applyFon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3" applyNumberFormat="1" applyFont="1" applyFill="1" applyBorder="1" applyAlignment="1">
      <alignment horizontal="center"/>
    </xf>
    <xf numFmtId="0" fontId="1" fillId="2" borderId="8" xfId="3" applyNumberFormat="1" applyFont="1" applyFill="1" applyBorder="1" applyAlignment="1">
      <alignment horizont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1" fillId="2" borderId="0" xfId="2" applyFont="1" applyFill="1" applyBorder="1"/>
    <xf numFmtId="0" fontId="4" fillId="0" borderId="1" xfId="1" applyFont="1" applyFill="1" applyBorder="1"/>
    <xf numFmtId="164" fontId="1" fillId="2" borderId="8" xfId="3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3" fillId="0" borderId="18" xfId="0" applyFont="1" applyFill="1" applyBorder="1"/>
    <xf numFmtId="165" fontId="3" fillId="0" borderId="19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/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5" fillId="0" borderId="24" xfId="0" applyFont="1" applyFill="1" applyBorder="1"/>
    <xf numFmtId="0" fontId="1" fillId="0" borderId="25" xfId="0" applyFont="1" applyFill="1" applyBorder="1" applyAlignment="1">
      <alignment horizontal="center"/>
    </xf>
    <xf numFmtId="0" fontId="1" fillId="0" borderId="24" xfId="0" applyFont="1" applyFill="1" applyBorder="1"/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/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5" fillId="0" borderId="32" xfId="0" applyFont="1" applyFill="1" applyBorder="1"/>
    <xf numFmtId="0" fontId="3" fillId="0" borderId="27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</cellXfs>
  <cellStyles count="4">
    <cellStyle name="Millares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tabSelected="1" zoomScaleNormal="100" workbookViewId="0">
      <selection activeCell="A279" sqref="A279"/>
    </sheetView>
  </sheetViews>
  <sheetFormatPr baseColWidth="10" defaultColWidth="11.42578125" defaultRowHeight="15" customHeight="1" x14ac:dyDescent="0.2"/>
  <cols>
    <col min="1" max="1" width="50.7109375" style="29" customWidth="1"/>
    <col min="2" max="3" width="8.7109375" style="28" customWidth="1"/>
    <col min="4" max="4" width="11.42578125" style="29"/>
    <col min="5" max="5" width="32.140625" style="29" bestFit="1" customWidth="1"/>
    <col min="6" max="6" width="11.7109375" style="29" bestFit="1" customWidth="1"/>
    <col min="7" max="16384" width="11.42578125" style="29"/>
  </cols>
  <sheetData>
    <row r="1" spans="1:7" s="34" customFormat="1" ht="15" customHeight="1" x14ac:dyDescent="0.25">
      <c r="A1" s="35" t="s">
        <v>128</v>
      </c>
      <c r="B1" s="33"/>
      <c r="C1" s="33"/>
    </row>
    <row r="2" spans="1:7" ht="15" customHeight="1" x14ac:dyDescent="0.2">
      <c r="A2" s="37"/>
    </row>
    <row r="3" spans="1:7" ht="15" customHeight="1" x14ac:dyDescent="0.2">
      <c r="A3" s="36" t="s">
        <v>130</v>
      </c>
    </row>
    <row r="4" spans="1:7" ht="15" customHeight="1" x14ac:dyDescent="0.2">
      <c r="A4" s="36" t="s">
        <v>129</v>
      </c>
    </row>
    <row r="5" spans="1:7" ht="15" customHeight="1" x14ac:dyDescent="0.2">
      <c r="A5" s="38"/>
      <c r="E5" s="83" t="s">
        <v>127</v>
      </c>
      <c r="F5" s="83"/>
      <c r="G5" s="83"/>
    </row>
    <row r="6" spans="1:7" ht="15" customHeight="1" x14ac:dyDescent="0.2">
      <c r="A6" s="1" t="s">
        <v>0</v>
      </c>
    </row>
    <row r="7" spans="1:7" ht="15" customHeight="1" x14ac:dyDescent="0.2">
      <c r="A7" s="39"/>
      <c r="B7" s="40" t="s">
        <v>180</v>
      </c>
      <c r="C7" s="41" t="s">
        <v>2</v>
      </c>
      <c r="E7" s="39"/>
      <c r="F7" s="40" t="s">
        <v>1</v>
      </c>
      <c r="G7" s="41" t="s">
        <v>2</v>
      </c>
    </row>
    <row r="8" spans="1:7" s="1" customFormat="1" ht="15" customHeight="1" x14ac:dyDescent="0.2">
      <c r="A8" s="7" t="s">
        <v>3</v>
      </c>
      <c r="B8" s="8">
        <f>B10+B29+B22+B77+B84</f>
        <v>110</v>
      </c>
      <c r="C8" s="9">
        <f>C10+C29+C22+C77+C84</f>
        <v>1463</v>
      </c>
      <c r="E8" s="12" t="s">
        <v>3</v>
      </c>
      <c r="F8" s="42">
        <f>F10+F19</f>
        <v>10</v>
      </c>
      <c r="G8" s="43">
        <f>G10+G19</f>
        <v>9</v>
      </c>
    </row>
    <row r="9" spans="1:7" s="1" customFormat="1" ht="15" customHeight="1" x14ac:dyDescent="0.2">
      <c r="A9" s="4"/>
      <c r="B9" s="2" t="s">
        <v>1</v>
      </c>
      <c r="C9" s="3" t="s">
        <v>2</v>
      </c>
      <c r="E9" s="4"/>
      <c r="F9" s="5" t="s">
        <v>1</v>
      </c>
      <c r="G9" s="6" t="s">
        <v>2</v>
      </c>
    </row>
    <row r="10" spans="1:7" s="1" customFormat="1" ht="15" customHeight="1" x14ac:dyDescent="0.2">
      <c r="A10" s="7" t="s">
        <v>4</v>
      </c>
      <c r="B10" s="8">
        <f>SUM(B12:B19)</f>
        <v>31</v>
      </c>
      <c r="C10" s="9">
        <f>SUM(C12:C19)</f>
        <v>362</v>
      </c>
      <c r="E10" s="7" t="s">
        <v>4</v>
      </c>
      <c r="F10" s="10">
        <f>SUM(F12:F16)</f>
        <v>7</v>
      </c>
      <c r="G10" s="11">
        <f>SUM(G12:G16)</f>
        <v>3</v>
      </c>
    </row>
    <row r="11" spans="1:7" s="44" customFormat="1" ht="15" customHeight="1" x14ac:dyDescent="0.2">
      <c r="A11" s="7" t="s">
        <v>5</v>
      </c>
      <c r="B11" s="10"/>
      <c r="C11" s="11"/>
      <c r="E11" s="7"/>
      <c r="F11" s="10"/>
      <c r="G11" s="11"/>
    </row>
    <row r="12" spans="1:7" ht="15" customHeight="1" x14ac:dyDescent="0.2">
      <c r="A12" s="7" t="s">
        <v>6</v>
      </c>
      <c r="B12" s="10">
        <v>0</v>
      </c>
      <c r="C12" s="11">
        <v>0</v>
      </c>
      <c r="E12" s="7" t="s">
        <v>7</v>
      </c>
      <c r="F12" s="10">
        <v>1</v>
      </c>
      <c r="G12" s="11">
        <v>0</v>
      </c>
    </row>
    <row r="13" spans="1:7" ht="15" customHeight="1" x14ac:dyDescent="0.2">
      <c r="A13" s="7" t="s">
        <v>8</v>
      </c>
      <c r="B13" s="10">
        <v>2</v>
      </c>
      <c r="C13" s="11">
        <v>18</v>
      </c>
      <c r="E13" s="7" t="s">
        <v>9</v>
      </c>
      <c r="F13" s="10">
        <v>1</v>
      </c>
      <c r="G13" s="11">
        <v>0</v>
      </c>
    </row>
    <row r="14" spans="1:7" ht="15" customHeight="1" x14ac:dyDescent="0.2">
      <c r="A14" s="7" t="s">
        <v>7</v>
      </c>
      <c r="B14" s="10">
        <v>4</v>
      </c>
      <c r="C14" s="11">
        <v>45</v>
      </c>
      <c r="E14" s="7" t="s">
        <v>10</v>
      </c>
      <c r="F14" s="10">
        <v>2</v>
      </c>
      <c r="G14" s="11">
        <v>1</v>
      </c>
    </row>
    <row r="15" spans="1:7" ht="15" customHeight="1" x14ac:dyDescent="0.2">
      <c r="A15" s="7" t="s">
        <v>9</v>
      </c>
      <c r="B15" s="10">
        <v>5</v>
      </c>
      <c r="C15" s="11">
        <v>60</v>
      </c>
      <c r="E15" s="7" t="s">
        <v>11</v>
      </c>
      <c r="F15" s="10">
        <v>2</v>
      </c>
      <c r="G15" s="11">
        <v>1</v>
      </c>
    </row>
    <row r="16" spans="1:7" ht="15" customHeight="1" x14ac:dyDescent="0.2">
      <c r="A16" s="7" t="s">
        <v>10</v>
      </c>
      <c r="B16" s="10">
        <v>9</v>
      </c>
      <c r="C16" s="11">
        <v>95</v>
      </c>
      <c r="E16" s="7" t="s">
        <v>12</v>
      </c>
      <c r="F16" s="10">
        <v>1</v>
      </c>
      <c r="G16" s="11">
        <v>1</v>
      </c>
    </row>
    <row r="17" spans="1:7" ht="15" customHeight="1" x14ac:dyDescent="0.2">
      <c r="A17" s="7" t="s">
        <v>11</v>
      </c>
      <c r="B17" s="10">
        <v>6</v>
      </c>
      <c r="C17" s="11">
        <v>82</v>
      </c>
      <c r="E17" s="7"/>
      <c r="F17" s="10"/>
      <c r="G17" s="11"/>
    </row>
    <row r="18" spans="1:7" ht="15" customHeight="1" x14ac:dyDescent="0.2">
      <c r="A18" s="7" t="s">
        <v>12</v>
      </c>
      <c r="B18" s="10">
        <v>4</v>
      </c>
      <c r="C18" s="11">
        <v>53</v>
      </c>
      <c r="E18" s="7"/>
      <c r="F18" s="10" t="s">
        <v>1</v>
      </c>
      <c r="G18" s="11" t="s">
        <v>2</v>
      </c>
    </row>
    <row r="19" spans="1:7" ht="15" customHeight="1" x14ac:dyDescent="0.2">
      <c r="A19" s="7" t="s">
        <v>13</v>
      </c>
      <c r="B19" s="10">
        <v>1</v>
      </c>
      <c r="C19" s="11">
        <v>9</v>
      </c>
      <c r="E19" s="7" t="s">
        <v>14</v>
      </c>
      <c r="F19" s="10">
        <f>SUM(F21:F22)</f>
        <v>3</v>
      </c>
      <c r="G19" s="11">
        <f>SUM(G21:G22)</f>
        <v>6</v>
      </c>
    </row>
    <row r="20" spans="1:7" ht="15" customHeight="1" x14ac:dyDescent="0.2">
      <c r="A20" s="7"/>
      <c r="B20" s="10"/>
      <c r="C20" s="11"/>
      <c r="E20" s="7"/>
      <c r="F20" s="10"/>
      <c r="G20" s="11"/>
    </row>
    <row r="21" spans="1:7" ht="15" customHeight="1" x14ac:dyDescent="0.2">
      <c r="A21" s="7"/>
      <c r="B21" s="8" t="s">
        <v>1</v>
      </c>
      <c r="C21" s="9" t="s">
        <v>2</v>
      </c>
      <c r="E21" s="7" t="s">
        <v>15</v>
      </c>
      <c r="F21" s="10">
        <v>1</v>
      </c>
      <c r="G21" s="11">
        <v>3</v>
      </c>
    </row>
    <row r="22" spans="1:7" ht="15" customHeight="1" x14ac:dyDescent="0.2">
      <c r="A22" s="7" t="s">
        <v>16</v>
      </c>
      <c r="B22" s="8">
        <f>SUM(B24:B26)</f>
        <v>3</v>
      </c>
      <c r="C22" s="9">
        <f>SUM(C24:C26)</f>
        <v>32</v>
      </c>
      <c r="E22" s="12" t="s">
        <v>17</v>
      </c>
      <c r="F22" s="13">
        <v>2</v>
      </c>
      <c r="G22" s="14">
        <v>3</v>
      </c>
    </row>
    <row r="23" spans="1:7" ht="15" customHeight="1" x14ac:dyDescent="0.2">
      <c r="A23" s="7" t="s">
        <v>5</v>
      </c>
      <c r="B23" s="15"/>
      <c r="C23" s="16"/>
      <c r="E23" s="39"/>
      <c r="F23" s="40" t="s">
        <v>1</v>
      </c>
      <c r="G23" s="41" t="s">
        <v>2</v>
      </c>
    </row>
    <row r="24" spans="1:7" ht="15" customHeight="1" x14ac:dyDescent="0.2">
      <c r="A24" s="7" t="s">
        <v>9</v>
      </c>
      <c r="B24" s="10">
        <v>1</v>
      </c>
      <c r="C24" s="11">
        <v>14</v>
      </c>
      <c r="E24" s="12" t="s">
        <v>18</v>
      </c>
      <c r="F24" s="42">
        <f>SUM(F26:F27)</f>
        <v>2</v>
      </c>
      <c r="G24" s="43">
        <f>SUM(G26:G27)</f>
        <v>2</v>
      </c>
    </row>
    <row r="25" spans="1:7" ht="15" customHeight="1" x14ac:dyDescent="0.2">
      <c r="A25" s="7" t="s">
        <v>10</v>
      </c>
      <c r="B25" s="10">
        <v>1</v>
      </c>
      <c r="C25" s="11">
        <v>14</v>
      </c>
      <c r="E25" s="4"/>
      <c r="F25" s="5"/>
      <c r="G25" s="6"/>
    </row>
    <row r="26" spans="1:7" ht="15" customHeight="1" x14ac:dyDescent="0.2">
      <c r="A26" s="7" t="s">
        <v>11</v>
      </c>
      <c r="B26" s="10">
        <v>1</v>
      </c>
      <c r="C26" s="11">
        <v>4</v>
      </c>
      <c r="E26" s="7" t="s">
        <v>6</v>
      </c>
      <c r="F26" s="10">
        <v>1</v>
      </c>
      <c r="G26" s="11">
        <v>0</v>
      </c>
    </row>
    <row r="27" spans="1:7" ht="15" customHeight="1" x14ac:dyDescent="0.2">
      <c r="A27" s="7"/>
      <c r="B27" s="8"/>
      <c r="C27" s="9"/>
      <c r="E27" s="12" t="s">
        <v>8</v>
      </c>
      <c r="F27" s="13">
        <v>1</v>
      </c>
      <c r="G27" s="14">
        <v>2</v>
      </c>
    </row>
    <row r="28" spans="1:7" ht="15" customHeight="1" x14ac:dyDescent="0.2">
      <c r="A28" s="7"/>
      <c r="B28" s="17" t="s">
        <v>1</v>
      </c>
      <c r="C28" s="18" t="s">
        <v>2</v>
      </c>
      <c r="E28" s="39"/>
      <c r="F28" s="40" t="s">
        <v>1</v>
      </c>
      <c r="G28" s="41" t="s">
        <v>2</v>
      </c>
    </row>
    <row r="29" spans="1:7" ht="15" customHeight="1" x14ac:dyDescent="0.2">
      <c r="A29" s="7" t="s">
        <v>19</v>
      </c>
      <c r="B29" s="10">
        <f>SUM(B31+B57+B64)</f>
        <v>71</v>
      </c>
      <c r="C29" s="11">
        <f>SUM(C31+C57+C64)</f>
        <v>959</v>
      </c>
      <c r="E29" s="12" t="s">
        <v>20</v>
      </c>
      <c r="F29" s="42">
        <f>SUM(F30:F31)</f>
        <v>2</v>
      </c>
      <c r="G29" s="43">
        <f>SUM(G30:G31)</f>
        <v>0</v>
      </c>
    </row>
    <row r="30" spans="1:7" ht="15" customHeight="1" x14ac:dyDescent="0.2">
      <c r="A30" s="7"/>
      <c r="B30" s="29"/>
      <c r="C30" s="30"/>
      <c r="E30" s="7" t="s">
        <v>6</v>
      </c>
      <c r="F30" s="10">
        <v>1</v>
      </c>
      <c r="G30" s="11">
        <v>0</v>
      </c>
    </row>
    <row r="31" spans="1:7" ht="15" customHeight="1" x14ac:dyDescent="0.2">
      <c r="A31" s="7" t="s">
        <v>21</v>
      </c>
      <c r="B31" s="10">
        <v>48</v>
      </c>
      <c r="C31" s="11">
        <v>667</v>
      </c>
      <c r="E31" s="7" t="s">
        <v>8</v>
      </c>
      <c r="F31" s="10">
        <v>1</v>
      </c>
      <c r="G31" s="11">
        <v>0</v>
      </c>
    </row>
    <row r="32" spans="1:7" ht="15" customHeight="1" x14ac:dyDescent="0.2">
      <c r="A32" s="7" t="s">
        <v>22</v>
      </c>
      <c r="B32" s="10">
        <v>1</v>
      </c>
      <c r="C32" s="11">
        <v>6</v>
      </c>
      <c r="E32" s="39"/>
      <c r="F32" s="40" t="s">
        <v>1</v>
      </c>
      <c r="G32" s="41" t="s">
        <v>2</v>
      </c>
    </row>
    <row r="33" spans="1:7" ht="15" customHeight="1" x14ac:dyDescent="0.2">
      <c r="A33" s="7" t="s">
        <v>23</v>
      </c>
      <c r="B33" s="10">
        <v>1</v>
      </c>
      <c r="C33" s="11">
        <v>17</v>
      </c>
      <c r="E33" s="12" t="s">
        <v>24</v>
      </c>
      <c r="F33" s="42">
        <f>SUM(F34:F36)</f>
        <v>5</v>
      </c>
      <c r="G33" s="43">
        <f>SUM(G34:G36)</f>
        <v>37</v>
      </c>
    </row>
    <row r="34" spans="1:7" ht="15" customHeight="1" x14ac:dyDescent="0.2">
      <c r="A34" s="7" t="s">
        <v>25</v>
      </c>
      <c r="B34" s="10">
        <v>1</v>
      </c>
      <c r="C34" s="11">
        <v>19</v>
      </c>
      <c r="E34" s="7" t="s">
        <v>26</v>
      </c>
      <c r="F34" s="10">
        <v>1</v>
      </c>
      <c r="G34" s="11">
        <v>2</v>
      </c>
    </row>
    <row r="35" spans="1:7" ht="15" customHeight="1" x14ac:dyDescent="0.2">
      <c r="A35" s="7" t="s">
        <v>27</v>
      </c>
      <c r="B35" s="10">
        <v>1</v>
      </c>
      <c r="C35" s="11">
        <v>18</v>
      </c>
      <c r="E35" s="7" t="s">
        <v>28</v>
      </c>
      <c r="F35" s="10">
        <v>1</v>
      </c>
      <c r="G35" s="11">
        <v>6</v>
      </c>
    </row>
    <row r="36" spans="1:7" ht="15" customHeight="1" x14ac:dyDescent="0.2">
      <c r="A36" s="7" t="s">
        <v>29</v>
      </c>
      <c r="B36" s="10">
        <v>1</v>
      </c>
      <c r="C36" s="11">
        <v>16</v>
      </c>
      <c r="E36" s="7" t="s">
        <v>30</v>
      </c>
      <c r="F36" s="10">
        <v>3</v>
      </c>
      <c r="G36" s="11">
        <v>29</v>
      </c>
    </row>
    <row r="37" spans="1:7" ht="15" customHeight="1" x14ac:dyDescent="0.2">
      <c r="A37" s="7" t="s">
        <v>31</v>
      </c>
      <c r="B37" s="10">
        <v>1</v>
      </c>
      <c r="C37" s="11">
        <v>21</v>
      </c>
      <c r="E37" s="39"/>
      <c r="F37" s="40" t="s">
        <v>1</v>
      </c>
      <c r="G37" s="41" t="s">
        <v>2</v>
      </c>
    </row>
    <row r="38" spans="1:7" ht="15" customHeight="1" x14ac:dyDescent="0.2">
      <c r="A38" s="7" t="s">
        <v>32</v>
      </c>
      <c r="B38" s="10">
        <v>1</v>
      </c>
      <c r="C38" s="11">
        <v>14</v>
      </c>
      <c r="E38" s="12" t="s">
        <v>33</v>
      </c>
      <c r="F38" s="42">
        <f>F40</f>
        <v>1</v>
      </c>
      <c r="G38" s="43">
        <f>G40</f>
        <v>1</v>
      </c>
    </row>
    <row r="39" spans="1:7" ht="15" customHeight="1" x14ac:dyDescent="0.2">
      <c r="A39" s="7" t="s">
        <v>34</v>
      </c>
      <c r="B39" s="10">
        <v>1</v>
      </c>
      <c r="C39" s="11">
        <v>15</v>
      </c>
      <c r="E39" s="7"/>
      <c r="F39" s="10"/>
      <c r="G39" s="11"/>
    </row>
    <row r="40" spans="1:7" ht="15" customHeight="1" x14ac:dyDescent="0.2">
      <c r="A40" s="7" t="s">
        <v>35</v>
      </c>
      <c r="B40" s="10">
        <v>2</v>
      </c>
      <c r="C40" s="11">
        <v>23</v>
      </c>
      <c r="E40" s="12" t="s">
        <v>6</v>
      </c>
      <c r="F40" s="13">
        <v>1</v>
      </c>
      <c r="G40" s="14">
        <v>1</v>
      </c>
    </row>
    <row r="41" spans="1:7" ht="15" customHeight="1" x14ac:dyDescent="0.2">
      <c r="A41" s="7" t="s">
        <v>36</v>
      </c>
      <c r="B41" s="10">
        <v>1</v>
      </c>
      <c r="C41" s="11">
        <v>9</v>
      </c>
    </row>
    <row r="42" spans="1:7" ht="15" customHeight="1" x14ac:dyDescent="0.2">
      <c r="A42" s="7" t="s">
        <v>37</v>
      </c>
      <c r="B42" s="10">
        <v>1</v>
      </c>
      <c r="C42" s="11">
        <v>6</v>
      </c>
    </row>
    <row r="43" spans="1:7" ht="15" customHeight="1" x14ac:dyDescent="0.2">
      <c r="A43" s="7" t="s">
        <v>38</v>
      </c>
      <c r="B43" s="10">
        <v>1</v>
      </c>
      <c r="C43" s="11">
        <v>9</v>
      </c>
      <c r="E43" s="15" t="s">
        <v>131</v>
      </c>
    </row>
    <row r="44" spans="1:7" ht="15" customHeight="1" x14ac:dyDescent="0.2">
      <c r="A44" s="7" t="s">
        <v>39</v>
      </c>
      <c r="B44" s="10">
        <v>1</v>
      </c>
      <c r="C44" s="11">
        <v>14</v>
      </c>
    </row>
    <row r="45" spans="1:7" ht="15" customHeight="1" x14ac:dyDescent="0.2">
      <c r="A45" s="7" t="s">
        <v>40</v>
      </c>
      <c r="B45" s="10">
        <v>1</v>
      </c>
      <c r="C45" s="11">
        <v>11</v>
      </c>
    </row>
    <row r="46" spans="1:7" ht="15" customHeight="1" x14ac:dyDescent="0.2">
      <c r="A46" s="7" t="s">
        <v>41</v>
      </c>
      <c r="B46" s="10">
        <v>9</v>
      </c>
      <c r="C46" s="11">
        <v>66</v>
      </c>
    </row>
    <row r="47" spans="1:7" ht="15" customHeight="1" x14ac:dyDescent="0.2">
      <c r="A47" s="7" t="s">
        <v>42</v>
      </c>
      <c r="B47" s="10">
        <v>8</v>
      </c>
      <c r="C47" s="11">
        <v>163</v>
      </c>
    </row>
    <row r="48" spans="1:7" ht="15" customHeight="1" x14ac:dyDescent="0.2">
      <c r="A48" s="7" t="s">
        <v>43</v>
      </c>
      <c r="B48" s="10">
        <v>9</v>
      </c>
      <c r="C48" s="11">
        <v>182</v>
      </c>
    </row>
    <row r="49" spans="1:3" ht="15" customHeight="1" x14ac:dyDescent="0.2">
      <c r="A49" s="19" t="s">
        <v>44</v>
      </c>
      <c r="B49" s="10">
        <v>1</v>
      </c>
      <c r="C49" s="11">
        <v>10</v>
      </c>
    </row>
    <row r="50" spans="1:3" ht="15" customHeight="1" x14ac:dyDescent="0.2">
      <c r="A50" s="7" t="s">
        <v>45</v>
      </c>
      <c r="B50" s="10">
        <v>1</v>
      </c>
      <c r="C50" s="11">
        <v>7</v>
      </c>
    </row>
    <row r="51" spans="1:3" ht="15" customHeight="1" x14ac:dyDescent="0.2">
      <c r="A51" s="7" t="s">
        <v>46</v>
      </c>
      <c r="B51" s="10">
        <v>1</v>
      </c>
      <c r="C51" s="11">
        <v>7</v>
      </c>
    </row>
    <row r="52" spans="1:3" ht="15" customHeight="1" x14ac:dyDescent="0.2">
      <c r="A52" s="7" t="s">
        <v>47</v>
      </c>
      <c r="B52" s="10">
        <v>1</v>
      </c>
      <c r="C52" s="11">
        <v>10</v>
      </c>
    </row>
    <row r="53" spans="1:3" ht="15" customHeight="1" x14ac:dyDescent="0.2">
      <c r="A53" s="7" t="s">
        <v>48</v>
      </c>
      <c r="B53" s="10">
        <v>1</v>
      </c>
      <c r="C53" s="11">
        <v>10</v>
      </c>
    </row>
    <row r="54" spans="1:3" ht="15" customHeight="1" x14ac:dyDescent="0.2">
      <c r="A54" s="7" t="s">
        <v>49</v>
      </c>
      <c r="B54" s="10">
        <v>3</v>
      </c>
      <c r="C54" s="11">
        <v>24</v>
      </c>
    </row>
    <row r="55" spans="1:3" ht="15" customHeight="1" x14ac:dyDescent="0.2">
      <c r="A55" s="7"/>
      <c r="B55" s="10"/>
      <c r="C55" s="11"/>
    </row>
    <row r="56" spans="1:3" ht="15" customHeight="1" x14ac:dyDescent="0.2">
      <c r="A56" s="7"/>
      <c r="B56" s="17" t="s">
        <v>1</v>
      </c>
      <c r="C56" s="18" t="s">
        <v>2</v>
      </c>
    </row>
    <row r="57" spans="1:3" ht="15" customHeight="1" x14ac:dyDescent="0.2">
      <c r="A57" s="7" t="s">
        <v>50</v>
      </c>
      <c r="B57" s="10">
        <f>SUM(B59:B61)</f>
        <v>3</v>
      </c>
      <c r="C57" s="11">
        <f>SUM(C59:C61)</f>
        <v>33</v>
      </c>
    </row>
    <row r="58" spans="1:3" ht="15" customHeight="1" x14ac:dyDescent="0.2">
      <c r="A58" s="7"/>
      <c r="B58" s="10"/>
      <c r="C58" s="11"/>
    </row>
    <row r="59" spans="1:3" ht="15" customHeight="1" x14ac:dyDescent="0.2">
      <c r="A59" s="7" t="s">
        <v>51</v>
      </c>
      <c r="B59" s="10">
        <v>1</v>
      </c>
      <c r="C59" s="11">
        <v>4</v>
      </c>
    </row>
    <row r="60" spans="1:3" ht="15" customHeight="1" x14ac:dyDescent="0.2">
      <c r="A60" s="7" t="s">
        <v>52</v>
      </c>
      <c r="B60" s="10">
        <v>1</v>
      </c>
      <c r="C60" s="11">
        <v>12</v>
      </c>
    </row>
    <row r="61" spans="1:3" ht="15" customHeight="1" x14ac:dyDescent="0.2">
      <c r="A61" s="7" t="s">
        <v>53</v>
      </c>
      <c r="B61" s="10">
        <v>1</v>
      </c>
      <c r="C61" s="11">
        <v>17</v>
      </c>
    </row>
    <row r="62" spans="1:3" ht="15" customHeight="1" x14ac:dyDescent="0.2">
      <c r="A62" s="7"/>
      <c r="B62" s="10"/>
      <c r="C62" s="11"/>
    </row>
    <row r="63" spans="1:3" ht="15" customHeight="1" x14ac:dyDescent="0.2">
      <c r="A63" s="7"/>
      <c r="B63" s="17" t="s">
        <v>1</v>
      </c>
      <c r="C63" s="18" t="s">
        <v>2</v>
      </c>
    </row>
    <row r="64" spans="1:3" ht="15" customHeight="1" x14ac:dyDescent="0.2">
      <c r="A64" s="7" t="s">
        <v>14</v>
      </c>
      <c r="B64" s="10">
        <f>SUM(B66:B74)</f>
        <v>20</v>
      </c>
      <c r="C64" s="11">
        <f>SUM(C66:C74)</f>
        <v>259</v>
      </c>
    </row>
    <row r="65" spans="1:3" ht="15" customHeight="1" x14ac:dyDescent="0.2">
      <c r="A65" s="7"/>
      <c r="B65" s="10"/>
      <c r="C65" s="11"/>
    </row>
    <row r="66" spans="1:3" ht="15" customHeight="1" x14ac:dyDescent="0.2">
      <c r="A66" s="7" t="s">
        <v>15</v>
      </c>
      <c r="B66" s="10">
        <v>2</v>
      </c>
      <c r="C66" s="11">
        <v>19</v>
      </c>
    </row>
    <row r="67" spans="1:3" ht="15" customHeight="1" x14ac:dyDescent="0.2">
      <c r="A67" s="7" t="s">
        <v>54</v>
      </c>
      <c r="B67" s="10">
        <v>3</v>
      </c>
      <c r="C67" s="11">
        <v>25</v>
      </c>
    </row>
    <row r="68" spans="1:3" ht="15" customHeight="1" x14ac:dyDescent="0.2">
      <c r="A68" s="7" t="s">
        <v>55</v>
      </c>
      <c r="B68" s="10">
        <v>3</v>
      </c>
      <c r="C68" s="11">
        <v>41</v>
      </c>
    </row>
    <row r="69" spans="1:3" ht="15" customHeight="1" x14ac:dyDescent="0.2">
      <c r="A69" s="7" t="s">
        <v>56</v>
      </c>
      <c r="B69" s="10">
        <v>1</v>
      </c>
      <c r="C69" s="11">
        <v>16</v>
      </c>
    </row>
    <row r="70" spans="1:3" ht="15" customHeight="1" x14ac:dyDescent="0.2">
      <c r="A70" s="7" t="s">
        <v>57</v>
      </c>
      <c r="B70" s="8">
        <v>2</v>
      </c>
      <c r="C70" s="9">
        <v>29</v>
      </c>
    </row>
    <row r="71" spans="1:3" ht="15" customHeight="1" x14ac:dyDescent="0.2">
      <c r="A71" s="7" t="s">
        <v>58</v>
      </c>
      <c r="B71" s="17">
        <v>2</v>
      </c>
      <c r="C71" s="18">
        <v>22</v>
      </c>
    </row>
    <row r="72" spans="1:3" ht="15" customHeight="1" x14ac:dyDescent="0.2">
      <c r="A72" s="7" t="s">
        <v>59</v>
      </c>
      <c r="B72" s="10">
        <v>1</v>
      </c>
      <c r="C72" s="11">
        <v>9</v>
      </c>
    </row>
    <row r="73" spans="1:3" ht="15" customHeight="1" x14ac:dyDescent="0.2">
      <c r="A73" s="7" t="s">
        <v>60</v>
      </c>
      <c r="B73" s="10">
        <v>3</v>
      </c>
      <c r="C73" s="11">
        <v>57</v>
      </c>
    </row>
    <row r="74" spans="1:3" ht="15" customHeight="1" x14ac:dyDescent="0.2">
      <c r="A74" s="7" t="s">
        <v>17</v>
      </c>
      <c r="B74" s="8">
        <v>3</v>
      </c>
      <c r="C74" s="9">
        <v>41</v>
      </c>
    </row>
    <row r="75" spans="1:3" ht="15" customHeight="1" x14ac:dyDescent="0.2">
      <c r="A75" s="7"/>
      <c r="B75" s="8"/>
      <c r="C75" s="9"/>
    </row>
    <row r="76" spans="1:3" ht="15" customHeight="1" x14ac:dyDescent="0.2">
      <c r="A76" s="7"/>
      <c r="B76" s="10" t="s">
        <v>1</v>
      </c>
      <c r="C76" s="11" t="s">
        <v>2</v>
      </c>
    </row>
    <row r="77" spans="1:3" ht="15" customHeight="1" x14ac:dyDescent="0.2">
      <c r="A77" s="7" t="s">
        <v>61</v>
      </c>
      <c r="B77" s="10">
        <f>SUM(B79:B81)</f>
        <v>4</v>
      </c>
      <c r="C77" s="11">
        <f>SUM(C79:C81)</f>
        <v>48</v>
      </c>
    </row>
    <row r="78" spans="1:3" ht="15" customHeight="1" x14ac:dyDescent="0.2">
      <c r="A78" s="7"/>
      <c r="B78" s="10"/>
      <c r="C78" s="11"/>
    </row>
    <row r="79" spans="1:3" ht="15" customHeight="1" x14ac:dyDescent="0.2">
      <c r="A79" s="7" t="s">
        <v>62</v>
      </c>
      <c r="B79" s="10">
        <v>1</v>
      </c>
      <c r="C79" s="11">
        <v>13</v>
      </c>
    </row>
    <row r="80" spans="1:3" ht="15" customHeight="1" x14ac:dyDescent="0.2">
      <c r="A80" s="7" t="s">
        <v>63</v>
      </c>
      <c r="B80" s="10">
        <v>1</v>
      </c>
      <c r="C80" s="11">
        <v>4</v>
      </c>
    </row>
    <row r="81" spans="1:3" ht="15" customHeight="1" x14ac:dyDescent="0.2">
      <c r="A81" s="7" t="s">
        <v>64</v>
      </c>
      <c r="B81" s="10">
        <v>2</v>
      </c>
      <c r="C81" s="11">
        <v>31</v>
      </c>
    </row>
    <row r="82" spans="1:3" ht="15" customHeight="1" x14ac:dyDescent="0.2">
      <c r="A82" s="7"/>
      <c r="B82" s="10"/>
      <c r="C82" s="11"/>
    </row>
    <row r="83" spans="1:3" ht="15" customHeight="1" x14ac:dyDescent="0.2">
      <c r="A83" s="7"/>
      <c r="B83" s="10" t="s">
        <v>1</v>
      </c>
      <c r="C83" s="11" t="s">
        <v>2</v>
      </c>
    </row>
    <row r="84" spans="1:3" ht="15" customHeight="1" x14ac:dyDescent="0.2">
      <c r="A84" s="7" t="s">
        <v>65</v>
      </c>
      <c r="B84" s="10">
        <f>SUM(B86:B86)</f>
        <v>1</v>
      </c>
      <c r="C84" s="11">
        <f>SUM(C86:C86)</f>
        <v>62</v>
      </c>
    </row>
    <row r="85" spans="1:3" ht="15" customHeight="1" x14ac:dyDescent="0.2">
      <c r="A85" s="7" t="s">
        <v>66</v>
      </c>
      <c r="B85" s="10"/>
      <c r="C85" s="11"/>
    </row>
    <row r="86" spans="1:3" ht="15" customHeight="1" x14ac:dyDescent="0.2">
      <c r="A86" s="7" t="s">
        <v>67</v>
      </c>
      <c r="B86" s="10">
        <v>1</v>
      </c>
      <c r="C86" s="11">
        <v>62</v>
      </c>
    </row>
    <row r="87" spans="1:3" ht="15" customHeight="1" x14ac:dyDescent="0.2">
      <c r="A87" s="7"/>
      <c r="B87" s="10"/>
      <c r="C87" s="11"/>
    </row>
    <row r="88" spans="1:3" ht="15" customHeight="1" x14ac:dyDescent="0.2">
      <c r="A88" s="12"/>
      <c r="B88" s="13"/>
      <c r="C88" s="14"/>
    </row>
    <row r="89" spans="1:3" ht="15" customHeight="1" x14ac:dyDescent="0.2">
      <c r="A89" s="20"/>
      <c r="B89" s="10"/>
      <c r="C89" s="21"/>
    </row>
    <row r="90" spans="1:3" ht="15" customHeight="1" x14ac:dyDescent="0.2">
      <c r="A90" s="39"/>
      <c r="B90" s="40" t="s">
        <v>180</v>
      </c>
      <c r="C90" s="41" t="s">
        <v>2</v>
      </c>
    </row>
    <row r="91" spans="1:3" ht="15" customHeight="1" x14ac:dyDescent="0.2">
      <c r="A91" s="12" t="s">
        <v>18</v>
      </c>
      <c r="B91" s="42">
        <f>B93+B100+B105</f>
        <v>27</v>
      </c>
      <c r="C91" s="43">
        <f>C93+C100+C105</f>
        <v>306</v>
      </c>
    </row>
    <row r="92" spans="1:3" ht="15" customHeight="1" x14ac:dyDescent="0.2">
      <c r="A92" s="4"/>
      <c r="B92" s="10" t="s">
        <v>1</v>
      </c>
      <c r="C92" s="11" t="s">
        <v>2</v>
      </c>
    </row>
    <row r="93" spans="1:3" ht="15" customHeight="1" x14ac:dyDescent="0.2">
      <c r="A93" s="7" t="s">
        <v>4</v>
      </c>
      <c r="B93" s="10">
        <f>SUM(B95:B97)</f>
        <v>5</v>
      </c>
      <c r="C93" s="11">
        <f>SUM(C95:C97)</f>
        <v>38</v>
      </c>
    </row>
    <row r="94" spans="1:3" ht="15" customHeight="1" x14ac:dyDescent="0.2">
      <c r="A94" s="7" t="s">
        <v>5</v>
      </c>
      <c r="B94" s="8"/>
      <c r="C94" s="9"/>
    </row>
    <row r="95" spans="1:3" ht="15" customHeight="1" x14ac:dyDescent="0.2">
      <c r="A95" s="7" t="s">
        <v>6</v>
      </c>
      <c r="B95" s="17">
        <v>3</v>
      </c>
      <c r="C95" s="18">
        <v>25</v>
      </c>
    </row>
    <row r="96" spans="1:3" ht="15" customHeight="1" x14ac:dyDescent="0.2">
      <c r="A96" s="7" t="s">
        <v>8</v>
      </c>
      <c r="B96" s="10">
        <v>1</v>
      </c>
      <c r="C96" s="11">
        <v>9</v>
      </c>
    </row>
    <row r="97" spans="1:3" ht="15" customHeight="1" x14ac:dyDescent="0.2">
      <c r="A97" s="7" t="s">
        <v>9</v>
      </c>
      <c r="B97" s="10">
        <v>1</v>
      </c>
      <c r="C97" s="11">
        <v>4</v>
      </c>
    </row>
    <row r="98" spans="1:3" ht="15" customHeight="1" x14ac:dyDescent="0.2">
      <c r="A98" s="7"/>
      <c r="B98" s="10"/>
      <c r="C98" s="11"/>
    </row>
    <row r="99" spans="1:3" ht="15" customHeight="1" x14ac:dyDescent="0.2">
      <c r="A99" s="7"/>
      <c r="B99" s="10" t="s">
        <v>1</v>
      </c>
      <c r="C99" s="11" t="s">
        <v>2</v>
      </c>
    </row>
    <row r="100" spans="1:3" ht="15" customHeight="1" x14ac:dyDescent="0.2">
      <c r="A100" s="7" t="s">
        <v>68</v>
      </c>
      <c r="B100" s="10">
        <f>SUM(B102:B102)</f>
        <v>1</v>
      </c>
      <c r="C100" s="11">
        <f>SUM(C102:C102)</f>
        <v>13</v>
      </c>
    </row>
    <row r="101" spans="1:3" ht="15" customHeight="1" x14ac:dyDescent="0.2">
      <c r="A101" s="7" t="s">
        <v>66</v>
      </c>
      <c r="B101" s="10"/>
      <c r="C101" s="11"/>
    </row>
    <row r="102" spans="1:3" ht="15" customHeight="1" x14ac:dyDescent="0.2">
      <c r="A102" s="7" t="s">
        <v>67</v>
      </c>
      <c r="B102" s="10">
        <v>1</v>
      </c>
      <c r="C102" s="11">
        <v>13</v>
      </c>
    </row>
    <row r="103" spans="1:3" ht="15" customHeight="1" x14ac:dyDescent="0.2">
      <c r="A103" s="7"/>
      <c r="B103" s="10"/>
      <c r="C103" s="11"/>
    </row>
    <row r="104" spans="1:3" ht="15" customHeight="1" x14ac:dyDescent="0.2">
      <c r="A104" s="7"/>
      <c r="B104" s="10" t="s">
        <v>1</v>
      </c>
      <c r="C104" s="11" t="s">
        <v>2</v>
      </c>
    </row>
    <row r="105" spans="1:3" ht="15" customHeight="1" x14ac:dyDescent="0.2">
      <c r="A105" s="7" t="s">
        <v>19</v>
      </c>
      <c r="B105" s="10">
        <f>B108+B115</f>
        <v>21</v>
      </c>
      <c r="C105" s="11">
        <f>C108+C115</f>
        <v>255</v>
      </c>
    </row>
    <row r="106" spans="1:3" ht="15" customHeight="1" x14ac:dyDescent="0.2">
      <c r="A106" s="7"/>
      <c r="B106" s="10"/>
      <c r="C106" s="11"/>
    </row>
    <row r="107" spans="1:3" ht="15" customHeight="1" x14ac:dyDescent="0.2">
      <c r="A107" s="7"/>
      <c r="B107" s="10" t="s">
        <v>1</v>
      </c>
      <c r="C107" s="11" t="s">
        <v>2</v>
      </c>
    </row>
    <row r="108" spans="1:3" ht="15" customHeight="1" x14ac:dyDescent="0.2">
      <c r="A108" s="7" t="s">
        <v>69</v>
      </c>
      <c r="B108" s="10">
        <f>SUM(B110:B112)</f>
        <v>15</v>
      </c>
      <c r="C108" s="11">
        <f>SUM(C110:C112)</f>
        <v>244</v>
      </c>
    </row>
    <row r="109" spans="1:3" ht="15" customHeight="1" x14ac:dyDescent="0.2">
      <c r="A109" s="7" t="s">
        <v>5</v>
      </c>
      <c r="B109" s="10"/>
      <c r="C109" s="11"/>
    </row>
    <row r="110" spans="1:3" ht="15" customHeight="1" x14ac:dyDescent="0.2">
      <c r="A110" s="7" t="s">
        <v>70</v>
      </c>
      <c r="B110" s="10">
        <v>6</v>
      </c>
      <c r="C110" s="11">
        <f>28+36+20</f>
        <v>84</v>
      </c>
    </row>
    <row r="111" spans="1:3" ht="15" customHeight="1" x14ac:dyDescent="0.2">
      <c r="A111" s="7" t="s">
        <v>71</v>
      </c>
      <c r="B111" s="10">
        <v>4</v>
      </c>
      <c r="C111" s="11">
        <f>30+25+15</f>
        <v>70</v>
      </c>
    </row>
    <row r="112" spans="1:3" ht="15" customHeight="1" x14ac:dyDescent="0.2">
      <c r="A112" s="7" t="s">
        <v>72</v>
      </c>
      <c r="B112" s="10">
        <v>5</v>
      </c>
      <c r="C112" s="11">
        <f>49+15+26</f>
        <v>90</v>
      </c>
    </row>
    <row r="113" spans="1:3" ht="15" customHeight="1" x14ac:dyDescent="0.2">
      <c r="A113" s="7"/>
      <c r="B113" s="10"/>
      <c r="C113" s="11"/>
    </row>
    <row r="114" spans="1:3" ht="15" customHeight="1" x14ac:dyDescent="0.2">
      <c r="A114" s="7"/>
      <c r="B114" s="10" t="s">
        <v>1</v>
      </c>
      <c r="C114" s="11" t="s">
        <v>2</v>
      </c>
    </row>
    <row r="115" spans="1:3" ht="15" customHeight="1" x14ac:dyDescent="0.2">
      <c r="A115" s="7" t="s">
        <v>21</v>
      </c>
      <c r="B115" s="10">
        <f>SUM(B117:B122)</f>
        <v>6</v>
      </c>
      <c r="C115" s="11">
        <f>SUM(C117:C122)</f>
        <v>11</v>
      </c>
    </row>
    <row r="116" spans="1:3" ht="15" customHeight="1" x14ac:dyDescent="0.2">
      <c r="A116" s="7"/>
      <c r="B116" s="10"/>
      <c r="C116" s="11"/>
    </row>
    <row r="117" spans="1:3" ht="15" customHeight="1" x14ac:dyDescent="0.2">
      <c r="A117" s="7" t="s">
        <v>73</v>
      </c>
      <c r="B117" s="10">
        <v>1</v>
      </c>
      <c r="C117" s="11">
        <v>3</v>
      </c>
    </row>
    <row r="118" spans="1:3" ht="15" customHeight="1" x14ac:dyDescent="0.2">
      <c r="A118" s="7" t="s">
        <v>74</v>
      </c>
      <c r="B118" s="10">
        <v>1</v>
      </c>
      <c r="C118" s="11">
        <v>4</v>
      </c>
    </row>
    <row r="119" spans="1:3" ht="15" customHeight="1" x14ac:dyDescent="0.2">
      <c r="A119" s="7" t="s">
        <v>25</v>
      </c>
      <c r="B119" s="10">
        <v>1</v>
      </c>
      <c r="C119" s="11">
        <v>1</v>
      </c>
    </row>
    <row r="120" spans="1:3" ht="15" customHeight="1" x14ac:dyDescent="0.2">
      <c r="A120" s="7" t="s">
        <v>29</v>
      </c>
      <c r="B120" s="10">
        <v>1</v>
      </c>
      <c r="C120" s="11">
        <v>1</v>
      </c>
    </row>
    <row r="121" spans="1:3" ht="15" customHeight="1" x14ac:dyDescent="0.2">
      <c r="A121" s="7" t="s">
        <v>31</v>
      </c>
      <c r="B121" s="10">
        <v>1</v>
      </c>
      <c r="C121" s="11">
        <v>1</v>
      </c>
    </row>
    <row r="122" spans="1:3" ht="15" customHeight="1" x14ac:dyDescent="0.2">
      <c r="A122" s="12" t="s">
        <v>75</v>
      </c>
      <c r="B122" s="13">
        <v>1</v>
      </c>
      <c r="C122" s="14">
        <v>1</v>
      </c>
    </row>
    <row r="123" spans="1:3" ht="15" customHeight="1" x14ac:dyDescent="0.2">
      <c r="A123" s="20"/>
      <c r="B123" s="10"/>
      <c r="C123" s="21"/>
    </row>
    <row r="124" spans="1:3" ht="15" customHeight="1" x14ac:dyDescent="0.2">
      <c r="A124" s="39"/>
      <c r="B124" s="40" t="s">
        <v>180</v>
      </c>
      <c r="C124" s="41" t="s">
        <v>2</v>
      </c>
    </row>
    <row r="125" spans="1:3" ht="15" customHeight="1" x14ac:dyDescent="0.2">
      <c r="A125" s="12" t="s">
        <v>20</v>
      </c>
      <c r="B125" s="42">
        <f>B127+B135+B140+B147+B165</f>
        <v>29</v>
      </c>
      <c r="C125" s="43">
        <f>C127+C135+C140+C147+C165</f>
        <v>416</v>
      </c>
    </row>
    <row r="126" spans="1:3" ht="15" customHeight="1" x14ac:dyDescent="0.2">
      <c r="A126" s="39"/>
      <c r="B126" s="17" t="s">
        <v>1</v>
      </c>
      <c r="C126" s="18" t="s">
        <v>2</v>
      </c>
    </row>
    <row r="127" spans="1:3" ht="15" customHeight="1" x14ac:dyDescent="0.2">
      <c r="A127" s="7" t="s">
        <v>4</v>
      </c>
      <c r="B127" s="8">
        <f>SUM(B129:B132)</f>
        <v>7</v>
      </c>
      <c r="C127" s="9">
        <f>SUM(C129:C132)</f>
        <v>52</v>
      </c>
    </row>
    <row r="128" spans="1:3" ht="15" customHeight="1" x14ac:dyDescent="0.2">
      <c r="A128" s="7" t="s">
        <v>5</v>
      </c>
      <c r="C128" s="31"/>
    </row>
    <row r="129" spans="1:3" ht="15" customHeight="1" x14ac:dyDescent="0.2">
      <c r="A129" s="7" t="s">
        <v>6</v>
      </c>
      <c r="B129" s="10">
        <v>2</v>
      </c>
      <c r="C129" s="11">
        <v>13</v>
      </c>
    </row>
    <row r="130" spans="1:3" ht="15" customHeight="1" x14ac:dyDescent="0.2">
      <c r="A130" s="7" t="s">
        <v>76</v>
      </c>
      <c r="B130" s="10">
        <v>2</v>
      </c>
      <c r="C130" s="11">
        <v>7</v>
      </c>
    </row>
    <row r="131" spans="1:3" ht="15" customHeight="1" x14ac:dyDescent="0.2">
      <c r="A131" s="7" t="s">
        <v>77</v>
      </c>
      <c r="B131" s="10">
        <v>2</v>
      </c>
      <c r="C131" s="11">
        <v>16</v>
      </c>
    </row>
    <row r="132" spans="1:3" ht="15" customHeight="1" x14ac:dyDescent="0.2">
      <c r="A132" s="7" t="s">
        <v>9</v>
      </c>
      <c r="B132" s="17">
        <v>1</v>
      </c>
      <c r="C132" s="18">
        <v>16</v>
      </c>
    </row>
    <row r="133" spans="1:3" ht="15" customHeight="1" x14ac:dyDescent="0.2">
      <c r="A133" s="7"/>
      <c r="B133" s="17"/>
      <c r="C133" s="18"/>
    </row>
    <row r="134" spans="1:3" ht="15" customHeight="1" x14ac:dyDescent="0.2">
      <c r="A134" s="7"/>
      <c r="B134" s="10" t="s">
        <v>1</v>
      </c>
      <c r="C134" s="11" t="s">
        <v>2</v>
      </c>
    </row>
    <row r="135" spans="1:3" ht="15" customHeight="1" x14ac:dyDescent="0.2">
      <c r="A135" s="7" t="s">
        <v>78</v>
      </c>
      <c r="B135" s="10">
        <f>SUM(B137:B137)</f>
        <v>1</v>
      </c>
      <c r="C135" s="11">
        <f>SUM(C137:C137)</f>
        <v>52</v>
      </c>
    </row>
    <row r="136" spans="1:3" ht="15" customHeight="1" x14ac:dyDescent="0.2">
      <c r="A136" s="7" t="s">
        <v>66</v>
      </c>
      <c r="B136" s="10"/>
      <c r="C136" s="11"/>
    </row>
    <row r="137" spans="1:3" ht="15" customHeight="1" x14ac:dyDescent="0.2">
      <c r="A137" s="7" t="s">
        <v>67</v>
      </c>
      <c r="B137" s="10">
        <v>1</v>
      </c>
      <c r="C137" s="11">
        <v>52</v>
      </c>
    </row>
    <row r="138" spans="1:3" ht="15" customHeight="1" x14ac:dyDescent="0.2">
      <c r="A138" s="7"/>
      <c r="B138" s="10"/>
      <c r="C138" s="11"/>
    </row>
    <row r="139" spans="1:3" ht="15" customHeight="1" x14ac:dyDescent="0.2">
      <c r="A139" s="7"/>
      <c r="B139" s="10" t="s">
        <v>1</v>
      </c>
      <c r="C139" s="11" t="s">
        <v>2</v>
      </c>
    </row>
    <row r="140" spans="1:3" ht="15" customHeight="1" x14ac:dyDescent="0.2">
      <c r="A140" s="7" t="s">
        <v>69</v>
      </c>
      <c r="B140" s="10">
        <f>SUM(B142:B144)</f>
        <v>11</v>
      </c>
      <c r="C140" s="11">
        <f>SUM(C142:C144)</f>
        <v>233</v>
      </c>
    </row>
    <row r="141" spans="1:3" ht="15" customHeight="1" x14ac:dyDescent="0.2">
      <c r="A141" s="7" t="s">
        <v>5</v>
      </c>
      <c r="B141" s="10"/>
      <c r="C141" s="11"/>
    </row>
    <row r="142" spans="1:3" ht="15" customHeight="1" x14ac:dyDescent="0.2">
      <c r="A142" s="7" t="s">
        <v>79</v>
      </c>
      <c r="B142" s="10">
        <v>5</v>
      </c>
      <c r="C142" s="11">
        <f>45+47</f>
        <v>92</v>
      </c>
    </row>
    <row r="143" spans="1:3" ht="15" customHeight="1" x14ac:dyDescent="0.2">
      <c r="A143" s="7" t="s">
        <v>80</v>
      </c>
      <c r="B143" s="10">
        <v>3</v>
      </c>
      <c r="C143" s="11">
        <f>35+26</f>
        <v>61</v>
      </c>
    </row>
    <row r="144" spans="1:3" ht="15" customHeight="1" x14ac:dyDescent="0.2">
      <c r="A144" s="7" t="s">
        <v>81</v>
      </c>
      <c r="B144" s="10">
        <v>3</v>
      </c>
      <c r="C144" s="11">
        <f>52+28</f>
        <v>80</v>
      </c>
    </row>
    <row r="145" spans="1:3" ht="15" customHeight="1" x14ac:dyDescent="0.2">
      <c r="A145" s="7"/>
      <c r="B145" s="10"/>
      <c r="C145" s="11"/>
    </row>
    <row r="146" spans="1:3" ht="15" customHeight="1" x14ac:dyDescent="0.2">
      <c r="A146" s="7"/>
      <c r="B146" s="10" t="s">
        <v>1</v>
      </c>
      <c r="C146" s="11" t="s">
        <v>2</v>
      </c>
    </row>
    <row r="147" spans="1:3" ht="15" customHeight="1" x14ac:dyDescent="0.2">
      <c r="A147" s="7" t="s">
        <v>19</v>
      </c>
      <c r="B147" s="10">
        <f>B149+B159</f>
        <v>9</v>
      </c>
      <c r="C147" s="11">
        <f>C149+C159</f>
        <v>74</v>
      </c>
    </row>
    <row r="148" spans="1:3" ht="15" customHeight="1" x14ac:dyDescent="0.2">
      <c r="A148" s="7"/>
      <c r="B148" s="10"/>
      <c r="C148" s="11"/>
    </row>
    <row r="149" spans="1:3" ht="15" customHeight="1" x14ac:dyDescent="0.2">
      <c r="A149" s="7" t="s">
        <v>21</v>
      </c>
      <c r="B149" s="10">
        <f>SUM(B151:B157)</f>
        <v>7</v>
      </c>
      <c r="C149" s="11">
        <f>SUM(C151:C157)</f>
        <v>62</v>
      </c>
    </row>
    <row r="150" spans="1:3" ht="15" customHeight="1" x14ac:dyDescent="0.2">
      <c r="A150" s="7"/>
      <c r="B150" s="10"/>
      <c r="C150" s="11"/>
    </row>
    <row r="151" spans="1:3" ht="15" customHeight="1" x14ac:dyDescent="0.2">
      <c r="A151" s="7" t="s">
        <v>73</v>
      </c>
      <c r="B151" s="10">
        <v>1</v>
      </c>
      <c r="C151" s="11">
        <v>19</v>
      </c>
    </row>
    <row r="152" spans="1:3" ht="15" customHeight="1" x14ac:dyDescent="0.2">
      <c r="A152" s="7" t="s">
        <v>74</v>
      </c>
      <c r="B152" s="10">
        <v>1</v>
      </c>
      <c r="C152" s="11">
        <v>13</v>
      </c>
    </row>
    <row r="153" spans="1:3" ht="15" customHeight="1" x14ac:dyDescent="0.2">
      <c r="A153" s="7" t="s">
        <v>25</v>
      </c>
      <c r="B153" s="10">
        <v>1</v>
      </c>
      <c r="C153" s="11">
        <v>6</v>
      </c>
    </row>
    <row r="154" spans="1:3" ht="15" customHeight="1" x14ac:dyDescent="0.2">
      <c r="A154" s="7" t="s">
        <v>27</v>
      </c>
      <c r="B154" s="10">
        <v>1</v>
      </c>
      <c r="C154" s="11">
        <v>7</v>
      </c>
    </row>
    <row r="155" spans="1:3" ht="15" customHeight="1" x14ac:dyDescent="0.2">
      <c r="A155" s="7" t="s">
        <v>29</v>
      </c>
      <c r="B155" s="10">
        <v>1</v>
      </c>
      <c r="C155" s="11">
        <v>4</v>
      </c>
    </row>
    <row r="156" spans="1:3" ht="15" customHeight="1" x14ac:dyDescent="0.2">
      <c r="A156" s="7" t="s">
        <v>82</v>
      </c>
      <c r="B156" s="10">
        <v>1</v>
      </c>
      <c r="C156" s="11">
        <v>1</v>
      </c>
    </row>
    <row r="157" spans="1:3" ht="15" customHeight="1" x14ac:dyDescent="0.2">
      <c r="A157" s="7" t="s">
        <v>83</v>
      </c>
      <c r="B157" s="10">
        <v>1</v>
      </c>
      <c r="C157" s="11">
        <v>12</v>
      </c>
    </row>
    <row r="158" spans="1:3" ht="15" customHeight="1" x14ac:dyDescent="0.2">
      <c r="A158" s="7"/>
      <c r="B158" s="10"/>
      <c r="C158" s="11"/>
    </row>
    <row r="159" spans="1:3" ht="15" customHeight="1" x14ac:dyDescent="0.2">
      <c r="A159" s="7" t="s">
        <v>84</v>
      </c>
      <c r="B159" s="10">
        <f>SUM(B161:B162)</f>
        <v>2</v>
      </c>
      <c r="C159" s="11">
        <f>SUM(C161:C162)</f>
        <v>12</v>
      </c>
    </row>
    <row r="160" spans="1:3" ht="15" customHeight="1" x14ac:dyDescent="0.2">
      <c r="A160" s="7"/>
      <c r="B160" s="10"/>
      <c r="C160" s="11"/>
    </row>
    <row r="161" spans="1:3" ht="15" customHeight="1" x14ac:dyDescent="0.2">
      <c r="A161" s="7" t="s">
        <v>85</v>
      </c>
      <c r="B161" s="10">
        <v>1</v>
      </c>
      <c r="C161" s="11">
        <v>6</v>
      </c>
    </row>
    <row r="162" spans="1:3" ht="15" customHeight="1" x14ac:dyDescent="0.2">
      <c r="A162" s="7" t="s">
        <v>86</v>
      </c>
      <c r="B162" s="10">
        <v>1</v>
      </c>
      <c r="C162" s="11">
        <v>6</v>
      </c>
    </row>
    <row r="163" spans="1:3" ht="15" customHeight="1" x14ac:dyDescent="0.2">
      <c r="A163" s="7"/>
      <c r="B163" s="10"/>
      <c r="C163" s="11"/>
    </row>
    <row r="164" spans="1:3" ht="15" customHeight="1" x14ac:dyDescent="0.2">
      <c r="A164" s="7"/>
      <c r="B164" s="22" t="s">
        <v>1</v>
      </c>
      <c r="C164" s="23" t="s">
        <v>2</v>
      </c>
    </row>
    <row r="165" spans="1:3" ht="15" customHeight="1" x14ac:dyDescent="0.2">
      <c r="A165" s="7" t="s">
        <v>61</v>
      </c>
      <c r="B165" s="8">
        <f>B167</f>
        <v>1</v>
      </c>
      <c r="C165" s="9">
        <f t="shared" ref="C165" si="0">C167</f>
        <v>5</v>
      </c>
    </row>
    <row r="166" spans="1:3" ht="15" customHeight="1" x14ac:dyDescent="0.2">
      <c r="A166" s="7"/>
      <c r="B166" s="29"/>
      <c r="C166" s="30"/>
    </row>
    <row r="167" spans="1:3" ht="15" customHeight="1" x14ac:dyDescent="0.2">
      <c r="A167" s="12" t="s">
        <v>64</v>
      </c>
      <c r="B167" s="13">
        <v>1</v>
      </c>
      <c r="C167" s="14">
        <v>5</v>
      </c>
    </row>
    <row r="168" spans="1:3" ht="15" customHeight="1" x14ac:dyDescent="0.2">
      <c r="A168" s="20"/>
      <c r="B168" s="10"/>
      <c r="C168" s="21"/>
    </row>
    <row r="169" spans="1:3" ht="15" customHeight="1" x14ac:dyDescent="0.2">
      <c r="A169" s="20"/>
      <c r="B169" s="10"/>
      <c r="C169" s="21"/>
    </row>
    <row r="170" spans="1:3" ht="15" customHeight="1" x14ac:dyDescent="0.2">
      <c r="A170" s="39"/>
      <c r="B170" s="40" t="s">
        <v>180</v>
      </c>
      <c r="C170" s="41" t="s">
        <v>2</v>
      </c>
    </row>
    <row r="171" spans="1:3" ht="15" customHeight="1" x14ac:dyDescent="0.2">
      <c r="A171" s="12" t="s">
        <v>87</v>
      </c>
      <c r="B171" s="42">
        <f>B173+B179+B184+B193</f>
        <v>7</v>
      </c>
      <c r="C171" s="43">
        <f>C173+C179+C184+C193</f>
        <v>89</v>
      </c>
    </row>
    <row r="172" spans="1:3" ht="15" customHeight="1" x14ac:dyDescent="0.2">
      <c r="A172" s="4"/>
      <c r="B172" s="5" t="s">
        <v>1</v>
      </c>
      <c r="C172" s="6" t="s">
        <v>2</v>
      </c>
    </row>
    <row r="173" spans="1:3" ht="15" customHeight="1" x14ac:dyDescent="0.2">
      <c r="A173" s="4" t="s">
        <v>4</v>
      </c>
      <c r="B173" s="5">
        <f>SUM(B175:B176)</f>
        <v>2</v>
      </c>
      <c r="C173" s="6">
        <f>SUM(C175:C176)</f>
        <v>14</v>
      </c>
    </row>
    <row r="174" spans="1:3" ht="15" customHeight="1" x14ac:dyDescent="0.2">
      <c r="A174" s="7" t="s">
        <v>5</v>
      </c>
      <c r="B174" s="10"/>
      <c r="C174" s="11"/>
    </row>
    <row r="175" spans="1:3" ht="15" customHeight="1" x14ac:dyDescent="0.2">
      <c r="A175" s="7" t="s">
        <v>6</v>
      </c>
      <c r="B175" s="10">
        <v>1</v>
      </c>
      <c r="C175" s="11">
        <v>9</v>
      </c>
    </row>
    <row r="176" spans="1:3" ht="15" customHeight="1" x14ac:dyDescent="0.2">
      <c r="A176" s="7" t="s">
        <v>8</v>
      </c>
      <c r="B176" s="10">
        <v>1</v>
      </c>
      <c r="C176" s="11">
        <v>5</v>
      </c>
    </row>
    <row r="177" spans="1:3" ht="15" customHeight="1" x14ac:dyDescent="0.2">
      <c r="A177" s="7"/>
      <c r="B177" s="10"/>
      <c r="C177" s="11"/>
    </row>
    <row r="178" spans="1:3" ht="15" customHeight="1" x14ac:dyDescent="0.2">
      <c r="A178" s="7"/>
      <c r="B178" s="10" t="s">
        <v>1</v>
      </c>
      <c r="C178" s="11" t="s">
        <v>2</v>
      </c>
    </row>
    <row r="179" spans="1:3" ht="15" customHeight="1" x14ac:dyDescent="0.2">
      <c r="A179" s="7" t="s">
        <v>88</v>
      </c>
      <c r="B179" s="10">
        <f>SUM(B181)</f>
        <v>1</v>
      </c>
      <c r="C179" s="11">
        <f>SUM(C181)</f>
        <v>17</v>
      </c>
    </row>
    <row r="180" spans="1:3" ht="15" customHeight="1" x14ac:dyDescent="0.2">
      <c r="A180" s="7" t="s">
        <v>66</v>
      </c>
      <c r="B180" s="10"/>
      <c r="C180" s="11"/>
    </row>
    <row r="181" spans="1:3" ht="15" customHeight="1" x14ac:dyDescent="0.2">
      <c r="A181" s="7" t="s">
        <v>89</v>
      </c>
      <c r="B181" s="10">
        <v>1</v>
      </c>
      <c r="C181" s="11">
        <v>17</v>
      </c>
    </row>
    <row r="182" spans="1:3" ht="15" customHeight="1" x14ac:dyDescent="0.2">
      <c r="A182" s="7"/>
      <c r="B182" s="10"/>
      <c r="C182" s="11"/>
    </row>
    <row r="183" spans="1:3" ht="15" customHeight="1" x14ac:dyDescent="0.2">
      <c r="A183" s="7"/>
      <c r="B183" s="10" t="s">
        <v>1</v>
      </c>
      <c r="C183" s="11" t="s">
        <v>2</v>
      </c>
    </row>
    <row r="184" spans="1:3" ht="15" customHeight="1" x14ac:dyDescent="0.2">
      <c r="A184" s="7" t="s">
        <v>19</v>
      </c>
      <c r="B184" s="10">
        <f>SUM(B188:B190)</f>
        <v>3</v>
      </c>
      <c r="C184" s="11">
        <f>SUM(C188:C190)</f>
        <v>37</v>
      </c>
    </row>
    <row r="185" spans="1:3" ht="15" customHeight="1" x14ac:dyDescent="0.2">
      <c r="A185" s="7"/>
      <c r="B185" s="10"/>
      <c r="C185" s="11"/>
    </row>
    <row r="186" spans="1:3" ht="15" customHeight="1" x14ac:dyDescent="0.2">
      <c r="A186" s="7" t="s">
        <v>21</v>
      </c>
      <c r="B186" s="10">
        <f>SUM(B188:B190)</f>
        <v>3</v>
      </c>
      <c r="C186" s="11">
        <f>SUM(C188:C190)</f>
        <v>37</v>
      </c>
    </row>
    <row r="187" spans="1:3" ht="15" customHeight="1" x14ac:dyDescent="0.2">
      <c r="A187" s="7"/>
      <c r="B187" s="10"/>
      <c r="C187" s="11"/>
    </row>
    <row r="188" spans="1:3" ht="15" customHeight="1" x14ac:dyDescent="0.2">
      <c r="A188" s="7" t="s">
        <v>73</v>
      </c>
      <c r="B188" s="10">
        <v>1</v>
      </c>
      <c r="C188" s="11">
        <v>16</v>
      </c>
    </row>
    <row r="189" spans="1:3" ht="15" customHeight="1" x14ac:dyDescent="0.2">
      <c r="A189" s="7" t="s">
        <v>74</v>
      </c>
      <c r="B189" s="10">
        <v>1</v>
      </c>
      <c r="C189" s="11">
        <v>8</v>
      </c>
    </row>
    <row r="190" spans="1:3" ht="15" customHeight="1" x14ac:dyDescent="0.2">
      <c r="A190" s="7" t="s">
        <v>90</v>
      </c>
      <c r="B190" s="10">
        <v>1</v>
      </c>
      <c r="C190" s="11">
        <v>13</v>
      </c>
    </row>
    <row r="191" spans="1:3" ht="15" customHeight="1" x14ac:dyDescent="0.2">
      <c r="A191" s="7"/>
      <c r="B191" s="10"/>
      <c r="C191" s="11"/>
    </row>
    <row r="192" spans="1:3" ht="15" customHeight="1" x14ac:dyDescent="0.2">
      <c r="A192" s="7"/>
      <c r="B192" s="10" t="s">
        <v>1</v>
      </c>
      <c r="C192" s="11" t="s">
        <v>2</v>
      </c>
    </row>
    <row r="193" spans="1:3" ht="15" customHeight="1" x14ac:dyDescent="0.2">
      <c r="A193" s="7" t="s">
        <v>61</v>
      </c>
      <c r="B193" s="10">
        <f>B195</f>
        <v>1</v>
      </c>
      <c r="C193" s="11">
        <f t="shared" ref="C193" si="1">C195</f>
        <v>21</v>
      </c>
    </row>
    <row r="194" spans="1:3" ht="15" customHeight="1" x14ac:dyDescent="0.2">
      <c r="A194" s="7" t="s">
        <v>91</v>
      </c>
      <c r="B194" s="10"/>
      <c r="C194" s="11"/>
    </row>
    <row r="195" spans="1:3" ht="15" customHeight="1" x14ac:dyDescent="0.2">
      <c r="A195" s="12" t="s">
        <v>64</v>
      </c>
      <c r="B195" s="13">
        <v>1</v>
      </c>
      <c r="C195" s="14">
        <v>21</v>
      </c>
    </row>
    <row r="196" spans="1:3" ht="15" customHeight="1" x14ac:dyDescent="0.2">
      <c r="A196" s="20"/>
      <c r="B196" s="15"/>
      <c r="C196" s="24"/>
    </row>
    <row r="197" spans="1:3" ht="15" customHeight="1" x14ac:dyDescent="0.2">
      <c r="A197" s="39"/>
      <c r="B197" s="40" t="s">
        <v>180</v>
      </c>
      <c r="C197" s="41" t="s">
        <v>2</v>
      </c>
    </row>
    <row r="198" spans="1:3" ht="15" customHeight="1" x14ac:dyDescent="0.2">
      <c r="A198" s="12" t="s">
        <v>24</v>
      </c>
      <c r="B198" s="42">
        <f>SUM(B200+B208+B224+B216)</f>
        <v>109</v>
      </c>
      <c r="C198" s="43">
        <f>SUM(C200+C208+C224+C216)</f>
        <v>1558</v>
      </c>
    </row>
    <row r="199" spans="1:3" ht="15" customHeight="1" x14ac:dyDescent="0.2">
      <c r="A199" s="7"/>
      <c r="B199" s="10" t="s">
        <v>1</v>
      </c>
      <c r="C199" s="11" t="s">
        <v>2</v>
      </c>
    </row>
    <row r="200" spans="1:3" ht="15" customHeight="1" x14ac:dyDescent="0.2">
      <c r="A200" s="7" t="s">
        <v>92</v>
      </c>
      <c r="B200" s="10">
        <f>SUM(B202:B205)</f>
        <v>55</v>
      </c>
      <c r="C200" s="11">
        <f>SUM(C202:C205)</f>
        <v>868</v>
      </c>
    </row>
    <row r="201" spans="1:3" ht="15" customHeight="1" x14ac:dyDescent="0.2">
      <c r="A201" s="7" t="s">
        <v>5</v>
      </c>
      <c r="B201" s="10"/>
      <c r="C201" s="11"/>
    </row>
    <row r="202" spans="1:3" ht="15" customHeight="1" x14ac:dyDescent="0.2">
      <c r="A202" s="7" t="s">
        <v>26</v>
      </c>
      <c r="B202" s="10">
        <v>35</v>
      </c>
      <c r="C202" s="11">
        <v>653</v>
      </c>
    </row>
    <row r="203" spans="1:3" ht="15" customHeight="1" x14ac:dyDescent="0.2">
      <c r="A203" s="7" t="s">
        <v>93</v>
      </c>
      <c r="B203" s="10">
        <v>16</v>
      </c>
      <c r="C203" s="11">
        <v>195</v>
      </c>
    </row>
    <row r="204" spans="1:3" ht="15" customHeight="1" x14ac:dyDescent="0.2">
      <c r="A204" s="7" t="s">
        <v>94</v>
      </c>
      <c r="B204" s="10">
        <v>3</v>
      </c>
      <c r="C204" s="11">
        <v>15</v>
      </c>
    </row>
    <row r="205" spans="1:3" ht="15" customHeight="1" x14ac:dyDescent="0.2">
      <c r="A205" s="7" t="s">
        <v>95</v>
      </c>
      <c r="B205" s="10">
        <v>1</v>
      </c>
      <c r="C205" s="11">
        <v>5</v>
      </c>
    </row>
    <row r="206" spans="1:3" ht="15" customHeight="1" x14ac:dyDescent="0.2">
      <c r="A206" s="7"/>
      <c r="B206" s="10"/>
      <c r="C206" s="11"/>
    </row>
    <row r="207" spans="1:3" ht="15" customHeight="1" x14ac:dyDescent="0.2">
      <c r="A207" s="7"/>
      <c r="B207" s="10" t="s">
        <v>1</v>
      </c>
      <c r="C207" s="11" t="s">
        <v>2</v>
      </c>
    </row>
    <row r="208" spans="1:3" ht="15" customHeight="1" x14ac:dyDescent="0.2">
      <c r="A208" s="7" t="s">
        <v>96</v>
      </c>
      <c r="B208" s="10">
        <f>SUM(B210:B213)</f>
        <v>23</v>
      </c>
      <c r="C208" s="11">
        <f>SUM(C210:C213)</f>
        <v>258</v>
      </c>
    </row>
    <row r="209" spans="1:3" ht="15" customHeight="1" x14ac:dyDescent="0.2">
      <c r="A209" s="7" t="s">
        <v>5</v>
      </c>
      <c r="B209" s="10"/>
      <c r="C209" s="11"/>
    </row>
    <row r="210" spans="1:3" ht="15" customHeight="1" x14ac:dyDescent="0.2">
      <c r="A210" s="7" t="s">
        <v>97</v>
      </c>
      <c r="B210" s="10">
        <v>1</v>
      </c>
      <c r="C210" s="11">
        <v>7</v>
      </c>
    </row>
    <row r="211" spans="1:3" ht="15" customHeight="1" x14ac:dyDescent="0.2">
      <c r="A211" s="7" t="s">
        <v>98</v>
      </c>
      <c r="B211" s="10">
        <v>1</v>
      </c>
      <c r="C211" s="11">
        <v>10</v>
      </c>
    </row>
    <row r="212" spans="1:3" ht="15" customHeight="1" x14ac:dyDescent="0.2">
      <c r="A212" s="7" t="s">
        <v>99</v>
      </c>
      <c r="B212" s="10">
        <v>2</v>
      </c>
      <c r="C212" s="11">
        <v>23</v>
      </c>
    </row>
    <row r="213" spans="1:3" ht="15" customHeight="1" x14ac:dyDescent="0.2">
      <c r="A213" s="7" t="s">
        <v>30</v>
      </c>
      <c r="B213" s="10">
        <v>19</v>
      </c>
      <c r="C213" s="11">
        <v>218</v>
      </c>
    </row>
    <row r="214" spans="1:3" ht="15" customHeight="1" x14ac:dyDescent="0.2">
      <c r="A214" s="7"/>
      <c r="B214" s="10"/>
      <c r="C214" s="11"/>
    </row>
    <row r="215" spans="1:3" ht="15" customHeight="1" x14ac:dyDescent="0.2">
      <c r="A215" s="7"/>
      <c r="B215" s="10" t="s">
        <v>1</v>
      </c>
      <c r="C215" s="11" t="s">
        <v>2</v>
      </c>
    </row>
    <row r="216" spans="1:3" ht="15" customHeight="1" x14ac:dyDescent="0.2">
      <c r="A216" s="7" t="s">
        <v>100</v>
      </c>
      <c r="B216" s="10">
        <f>SUM(B218:B221)</f>
        <v>4</v>
      </c>
      <c r="C216" s="11">
        <f>SUM(C218:C221)</f>
        <v>34</v>
      </c>
    </row>
    <row r="217" spans="1:3" ht="15" customHeight="1" x14ac:dyDescent="0.2">
      <c r="A217" s="7" t="s">
        <v>66</v>
      </c>
      <c r="B217" s="10"/>
      <c r="C217" s="11"/>
    </row>
    <row r="218" spans="1:3" ht="15" customHeight="1" x14ac:dyDescent="0.2">
      <c r="A218" s="7" t="s">
        <v>101</v>
      </c>
      <c r="B218" s="10">
        <v>1</v>
      </c>
      <c r="C218" s="11">
        <v>4</v>
      </c>
    </row>
    <row r="219" spans="1:3" ht="15" customHeight="1" x14ac:dyDescent="0.2">
      <c r="A219" s="7" t="s">
        <v>102</v>
      </c>
      <c r="B219" s="10">
        <v>1</v>
      </c>
      <c r="C219" s="11">
        <v>4</v>
      </c>
    </row>
    <row r="220" spans="1:3" ht="15" customHeight="1" x14ac:dyDescent="0.2">
      <c r="A220" s="7" t="s">
        <v>103</v>
      </c>
      <c r="B220" s="10">
        <v>1</v>
      </c>
      <c r="C220" s="11">
        <v>5</v>
      </c>
    </row>
    <row r="221" spans="1:3" ht="15" customHeight="1" x14ac:dyDescent="0.2">
      <c r="A221" s="7" t="s">
        <v>104</v>
      </c>
      <c r="B221" s="10">
        <v>1</v>
      </c>
      <c r="C221" s="11">
        <v>21</v>
      </c>
    </row>
    <row r="222" spans="1:3" ht="15" customHeight="1" x14ac:dyDescent="0.2">
      <c r="A222" s="7"/>
      <c r="B222" s="10"/>
      <c r="C222" s="11"/>
    </row>
    <row r="223" spans="1:3" ht="15" customHeight="1" x14ac:dyDescent="0.2">
      <c r="A223" s="7"/>
      <c r="B223" s="10" t="s">
        <v>1</v>
      </c>
      <c r="C223" s="11" t="s">
        <v>2</v>
      </c>
    </row>
    <row r="224" spans="1:3" ht="15" customHeight="1" x14ac:dyDescent="0.2">
      <c r="A224" s="7" t="s">
        <v>19</v>
      </c>
      <c r="B224" s="10">
        <v>27</v>
      </c>
      <c r="C224" s="11">
        <v>398</v>
      </c>
    </row>
    <row r="225" spans="1:3" ht="15" customHeight="1" x14ac:dyDescent="0.2">
      <c r="A225" s="7"/>
      <c r="B225" s="10"/>
      <c r="C225" s="11"/>
    </row>
    <row r="226" spans="1:3" ht="15" customHeight="1" x14ac:dyDescent="0.2">
      <c r="A226" s="7"/>
      <c r="B226" s="10" t="s">
        <v>1</v>
      </c>
      <c r="C226" s="11" t="s">
        <v>2</v>
      </c>
    </row>
    <row r="227" spans="1:3" ht="15" customHeight="1" x14ac:dyDescent="0.2">
      <c r="A227" s="7" t="s">
        <v>21</v>
      </c>
      <c r="B227" s="10">
        <f>SUM(B229:B230)</f>
        <v>12</v>
      </c>
      <c r="C227" s="11">
        <f>SUM(C229:C230)</f>
        <v>200</v>
      </c>
    </row>
    <row r="228" spans="1:3" ht="15" customHeight="1" x14ac:dyDescent="0.2">
      <c r="A228" s="7"/>
      <c r="B228" s="29"/>
      <c r="C228" s="30"/>
    </row>
    <row r="229" spans="1:3" ht="15" customHeight="1" x14ac:dyDescent="0.2">
      <c r="A229" s="7" t="s">
        <v>105</v>
      </c>
      <c r="B229" s="10">
        <v>11</v>
      </c>
      <c r="C229" s="11">
        <v>191</v>
      </c>
    </row>
    <row r="230" spans="1:3" ht="15" customHeight="1" x14ac:dyDescent="0.2">
      <c r="A230" s="7" t="s">
        <v>106</v>
      </c>
      <c r="B230" s="10">
        <v>1</v>
      </c>
      <c r="C230" s="11">
        <v>9</v>
      </c>
    </row>
    <row r="231" spans="1:3" ht="15" customHeight="1" x14ac:dyDescent="0.2">
      <c r="A231" s="7"/>
      <c r="B231" s="10"/>
      <c r="C231" s="11"/>
    </row>
    <row r="232" spans="1:3" ht="15" customHeight="1" x14ac:dyDescent="0.2">
      <c r="A232" s="7"/>
      <c r="B232" s="10" t="s">
        <v>1</v>
      </c>
      <c r="C232" s="11" t="s">
        <v>2</v>
      </c>
    </row>
    <row r="233" spans="1:3" ht="15" customHeight="1" x14ac:dyDescent="0.2">
      <c r="A233" s="7" t="s">
        <v>84</v>
      </c>
      <c r="B233" s="10">
        <f>SUM(B235:B242)</f>
        <v>14</v>
      </c>
      <c r="C233" s="11">
        <f>SUM(C235:C242)</f>
        <v>185</v>
      </c>
    </row>
    <row r="234" spans="1:3" ht="15" customHeight="1" x14ac:dyDescent="0.2">
      <c r="A234" s="7"/>
      <c r="B234" s="10"/>
      <c r="C234" s="11"/>
    </row>
    <row r="235" spans="1:3" ht="15" customHeight="1" x14ac:dyDescent="0.2">
      <c r="A235" s="7" t="s">
        <v>107</v>
      </c>
      <c r="B235" s="10">
        <v>1</v>
      </c>
      <c r="C235" s="11">
        <v>4</v>
      </c>
    </row>
    <row r="236" spans="1:3" ht="15" customHeight="1" x14ac:dyDescent="0.2">
      <c r="A236" s="7" t="s">
        <v>108</v>
      </c>
      <c r="B236" s="10">
        <v>2</v>
      </c>
      <c r="C236" s="11">
        <v>14</v>
      </c>
    </row>
    <row r="237" spans="1:3" ht="15" customHeight="1" x14ac:dyDescent="0.2">
      <c r="A237" s="7" t="s">
        <v>109</v>
      </c>
      <c r="B237" s="10">
        <v>1</v>
      </c>
      <c r="C237" s="11">
        <v>9</v>
      </c>
    </row>
    <row r="238" spans="1:3" ht="15" customHeight="1" x14ac:dyDescent="0.2">
      <c r="A238" s="7" t="s">
        <v>110</v>
      </c>
      <c r="B238" s="10">
        <v>3</v>
      </c>
      <c r="C238" s="11">
        <v>44</v>
      </c>
    </row>
    <row r="239" spans="1:3" ht="15" customHeight="1" x14ac:dyDescent="0.2">
      <c r="A239" s="7" t="s">
        <v>111</v>
      </c>
      <c r="B239" s="10">
        <v>2</v>
      </c>
      <c r="C239" s="11">
        <v>37</v>
      </c>
    </row>
    <row r="240" spans="1:3" ht="15" customHeight="1" x14ac:dyDescent="0.2">
      <c r="A240" s="7" t="s">
        <v>112</v>
      </c>
      <c r="B240" s="10">
        <v>2</v>
      </c>
      <c r="C240" s="11">
        <v>40</v>
      </c>
    </row>
    <row r="241" spans="1:3" ht="15" customHeight="1" x14ac:dyDescent="0.2">
      <c r="A241" s="7" t="s">
        <v>113</v>
      </c>
      <c r="B241" s="10">
        <v>2</v>
      </c>
      <c r="C241" s="11">
        <v>23</v>
      </c>
    </row>
    <row r="242" spans="1:3" ht="15" customHeight="1" x14ac:dyDescent="0.2">
      <c r="A242" s="12" t="s">
        <v>114</v>
      </c>
      <c r="B242" s="13">
        <v>1</v>
      </c>
      <c r="C242" s="14">
        <v>14</v>
      </c>
    </row>
    <row r="243" spans="1:3" ht="15" customHeight="1" x14ac:dyDescent="0.2">
      <c r="A243" s="20"/>
      <c r="B243" s="10"/>
      <c r="C243" s="21"/>
    </row>
    <row r="244" spans="1:3" ht="15" customHeight="1" x14ac:dyDescent="0.2">
      <c r="A244" s="39"/>
      <c r="B244" s="40" t="s">
        <v>180</v>
      </c>
      <c r="C244" s="41" t="s">
        <v>2</v>
      </c>
    </row>
    <row r="245" spans="1:3" ht="15" customHeight="1" x14ac:dyDescent="0.2">
      <c r="A245" s="12" t="s">
        <v>33</v>
      </c>
      <c r="B245" s="42">
        <f>B247+B255+B260</f>
        <v>23</v>
      </c>
      <c r="C245" s="43">
        <f>C247+C255+C260</f>
        <v>263</v>
      </c>
    </row>
    <row r="246" spans="1:3" ht="15" customHeight="1" x14ac:dyDescent="0.2">
      <c r="A246" s="4"/>
      <c r="B246" s="5" t="s">
        <v>1</v>
      </c>
      <c r="C246" s="6" t="s">
        <v>2</v>
      </c>
    </row>
    <row r="247" spans="1:3" ht="15" customHeight="1" x14ac:dyDescent="0.2">
      <c r="A247" s="7" t="s">
        <v>4</v>
      </c>
      <c r="B247" s="10">
        <f>SUM(B249:B252)</f>
        <v>19</v>
      </c>
      <c r="C247" s="11">
        <f>SUM(C249:C252)</f>
        <v>201</v>
      </c>
    </row>
    <row r="248" spans="1:3" ht="15" customHeight="1" x14ac:dyDescent="0.2">
      <c r="A248" s="7" t="s">
        <v>5</v>
      </c>
      <c r="B248" s="10"/>
      <c r="C248" s="11"/>
    </row>
    <row r="249" spans="1:3" ht="15" customHeight="1" x14ac:dyDescent="0.2">
      <c r="A249" s="7" t="s">
        <v>6</v>
      </c>
      <c r="B249" s="10">
        <v>5</v>
      </c>
      <c r="C249" s="11">
        <v>64</v>
      </c>
    </row>
    <row r="250" spans="1:3" ht="15" customHeight="1" x14ac:dyDescent="0.2">
      <c r="A250" s="7" t="s">
        <v>8</v>
      </c>
      <c r="B250" s="10">
        <v>4</v>
      </c>
      <c r="C250" s="11">
        <v>46</v>
      </c>
    </row>
    <row r="251" spans="1:3" ht="15" customHeight="1" x14ac:dyDescent="0.2">
      <c r="A251" s="7" t="s">
        <v>77</v>
      </c>
      <c r="B251" s="10">
        <v>9</v>
      </c>
      <c r="C251" s="11">
        <v>86</v>
      </c>
    </row>
    <row r="252" spans="1:3" ht="15" customHeight="1" x14ac:dyDescent="0.2">
      <c r="A252" s="7" t="s">
        <v>9</v>
      </c>
      <c r="B252" s="10">
        <v>1</v>
      </c>
      <c r="C252" s="11">
        <v>5</v>
      </c>
    </row>
    <row r="253" spans="1:3" ht="15" customHeight="1" x14ac:dyDescent="0.2">
      <c r="A253" s="7"/>
      <c r="B253" s="10"/>
      <c r="C253" s="11"/>
    </row>
    <row r="254" spans="1:3" ht="15" customHeight="1" x14ac:dyDescent="0.2">
      <c r="A254" s="7"/>
      <c r="B254" s="10" t="s">
        <v>1</v>
      </c>
      <c r="C254" s="11" t="s">
        <v>2</v>
      </c>
    </row>
    <row r="255" spans="1:3" ht="15" customHeight="1" x14ac:dyDescent="0.2">
      <c r="A255" s="7" t="s">
        <v>115</v>
      </c>
      <c r="B255" s="10">
        <f>SUM(B257:B257)</f>
        <v>1</v>
      </c>
      <c r="C255" s="11">
        <f>SUM(C257:C257)</f>
        <v>24</v>
      </c>
    </row>
    <row r="256" spans="1:3" ht="15" customHeight="1" x14ac:dyDescent="0.2">
      <c r="A256" s="7" t="s">
        <v>66</v>
      </c>
      <c r="B256" s="10"/>
      <c r="C256" s="11"/>
    </row>
    <row r="257" spans="1:3" ht="15" customHeight="1" x14ac:dyDescent="0.2">
      <c r="A257" s="7" t="s">
        <v>116</v>
      </c>
      <c r="B257" s="10">
        <v>1</v>
      </c>
      <c r="C257" s="11">
        <v>24</v>
      </c>
    </row>
    <row r="258" spans="1:3" ht="15" customHeight="1" x14ac:dyDescent="0.2">
      <c r="A258" s="7"/>
      <c r="B258" s="10"/>
      <c r="C258" s="11"/>
    </row>
    <row r="259" spans="1:3" ht="15" customHeight="1" x14ac:dyDescent="0.2">
      <c r="A259" s="7"/>
      <c r="B259" s="10" t="s">
        <v>1</v>
      </c>
      <c r="C259" s="11" t="s">
        <v>2</v>
      </c>
    </row>
    <row r="260" spans="1:3" ht="15" customHeight="1" x14ac:dyDescent="0.2">
      <c r="A260" s="7" t="s">
        <v>61</v>
      </c>
      <c r="B260" s="10">
        <f>SUM(B262:B264)</f>
        <v>3</v>
      </c>
      <c r="C260" s="11">
        <f>SUM(C262:C264)</f>
        <v>38</v>
      </c>
    </row>
    <row r="261" spans="1:3" ht="15" customHeight="1" x14ac:dyDescent="0.2">
      <c r="A261" s="7"/>
      <c r="B261" s="29"/>
      <c r="C261" s="30"/>
    </row>
    <row r="262" spans="1:3" ht="15" customHeight="1" x14ac:dyDescent="0.2">
      <c r="A262" s="7" t="s">
        <v>117</v>
      </c>
      <c r="B262" s="10">
        <v>1</v>
      </c>
      <c r="C262" s="11">
        <v>16</v>
      </c>
    </row>
    <row r="263" spans="1:3" ht="15" customHeight="1" x14ac:dyDescent="0.2">
      <c r="A263" s="7" t="s">
        <v>118</v>
      </c>
      <c r="B263" s="10">
        <v>1</v>
      </c>
      <c r="C263" s="11">
        <v>4</v>
      </c>
    </row>
    <row r="264" spans="1:3" ht="15" customHeight="1" x14ac:dyDescent="0.2">
      <c r="A264" s="7" t="s">
        <v>119</v>
      </c>
      <c r="B264" s="10">
        <v>1</v>
      </c>
      <c r="C264" s="11">
        <v>18</v>
      </c>
    </row>
    <row r="265" spans="1:3" ht="15" customHeight="1" x14ac:dyDescent="0.2">
      <c r="A265" s="12"/>
      <c r="B265" s="13"/>
      <c r="C265" s="14"/>
    </row>
    <row r="266" spans="1:3" ht="15" customHeight="1" x14ac:dyDescent="0.2">
      <c r="A266" s="39"/>
      <c r="B266" s="5" t="s">
        <v>1</v>
      </c>
      <c r="C266" s="6" t="s">
        <v>2</v>
      </c>
    </row>
    <row r="267" spans="1:3" ht="15" customHeight="1" x14ac:dyDescent="0.2">
      <c r="A267" s="12" t="s">
        <v>120</v>
      </c>
      <c r="B267" s="42">
        <f>B269</f>
        <v>2</v>
      </c>
      <c r="C267" s="43">
        <f>C269</f>
        <v>4</v>
      </c>
    </row>
    <row r="268" spans="1:3" ht="15" customHeight="1" x14ac:dyDescent="0.2">
      <c r="A268" s="4"/>
      <c r="B268" s="5" t="s">
        <v>1</v>
      </c>
      <c r="C268" s="6" t="s">
        <v>2</v>
      </c>
    </row>
    <row r="269" spans="1:3" ht="15" customHeight="1" x14ac:dyDescent="0.2">
      <c r="A269" s="7" t="s">
        <v>121</v>
      </c>
      <c r="B269" s="10">
        <f>SUM(B271:B271)</f>
        <v>2</v>
      </c>
      <c r="C269" s="11">
        <f>SUM(C271:C271)</f>
        <v>4</v>
      </c>
    </row>
    <row r="270" spans="1:3" ht="15" customHeight="1" x14ac:dyDescent="0.2">
      <c r="A270" s="7"/>
      <c r="B270" s="10"/>
      <c r="C270" s="11"/>
    </row>
    <row r="271" spans="1:3" ht="15" customHeight="1" x14ac:dyDescent="0.2">
      <c r="A271" s="12" t="s">
        <v>122</v>
      </c>
      <c r="B271" s="13">
        <v>2</v>
      </c>
      <c r="C271" s="14">
        <v>4</v>
      </c>
    </row>
    <row r="272" spans="1:3" ht="15" customHeight="1" x14ac:dyDescent="0.2">
      <c r="A272" s="20"/>
      <c r="B272" s="15"/>
      <c r="C272" s="24"/>
    </row>
    <row r="273" spans="1:3" ht="15" customHeight="1" x14ac:dyDescent="0.2">
      <c r="A273" s="20"/>
      <c r="B273" s="10"/>
      <c r="C273" s="21"/>
    </row>
    <row r="274" spans="1:3" ht="15" customHeight="1" x14ac:dyDescent="0.2">
      <c r="A274" s="25"/>
      <c r="B274" s="26"/>
      <c r="C274" s="27"/>
    </row>
    <row r="275" spans="1:3" ht="15" customHeight="1" x14ac:dyDescent="0.2">
      <c r="A275" s="39"/>
      <c r="B275" s="5" t="s">
        <v>180</v>
      </c>
      <c r="C275" s="6" t="s">
        <v>2</v>
      </c>
    </row>
    <row r="276" spans="1:3" ht="15" customHeight="1" x14ac:dyDescent="0.2">
      <c r="A276" s="12" t="s">
        <v>123</v>
      </c>
      <c r="B276" s="42">
        <f>B278</f>
        <v>7</v>
      </c>
      <c r="C276" s="43">
        <f>C278</f>
        <v>15</v>
      </c>
    </row>
    <row r="277" spans="1:3" ht="15" customHeight="1" x14ac:dyDescent="0.2">
      <c r="A277" s="4"/>
      <c r="B277" s="5" t="s">
        <v>1</v>
      </c>
      <c r="C277" s="6" t="s">
        <v>2</v>
      </c>
    </row>
    <row r="278" spans="1:3" ht="15" customHeight="1" x14ac:dyDescent="0.2">
      <c r="A278" s="7" t="s">
        <v>124</v>
      </c>
      <c r="B278" s="10">
        <f>SUM(B280:B280)</f>
        <v>7</v>
      </c>
      <c r="C278" s="11">
        <f>SUM(C280:C280)</f>
        <v>15</v>
      </c>
    </row>
    <row r="279" spans="1:3" ht="15" customHeight="1" x14ac:dyDescent="0.2">
      <c r="A279" s="7"/>
      <c r="B279" s="29"/>
      <c r="C279" s="30"/>
    </row>
    <row r="280" spans="1:3" ht="15" customHeight="1" x14ac:dyDescent="0.2">
      <c r="A280" s="12" t="s">
        <v>125</v>
      </c>
      <c r="B280" s="13">
        <v>7</v>
      </c>
      <c r="C280" s="14">
        <v>15</v>
      </c>
    </row>
    <row r="281" spans="1:3" ht="15" customHeight="1" x14ac:dyDescent="0.2">
      <c r="A281" s="47"/>
      <c r="B281" s="10"/>
      <c r="C281" s="10"/>
    </row>
    <row r="282" spans="1:3" ht="15" customHeight="1" x14ac:dyDescent="0.2">
      <c r="A282" s="48"/>
      <c r="B282" s="5" t="s">
        <v>1</v>
      </c>
      <c r="C282" s="6" t="s">
        <v>2</v>
      </c>
    </row>
    <row r="283" spans="1:3" ht="15" customHeight="1" x14ac:dyDescent="0.2">
      <c r="A283" s="12" t="s">
        <v>126</v>
      </c>
      <c r="B283" s="13">
        <f>B8+B91+B125+B171+B198+B245+B267+B276</f>
        <v>314</v>
      </c>
      <c r="C283" s="49">
        <f>C8+C91+C125+C171+C198+C245+C267+C276</f>
        <v>4114</v>
      </c>
    </row>
    <row r="284" spans="1:3" ht="15" customHeight="1" x14ac:dyDescent="0.2">
      <c r="C284" s="32"/>
    </row>
    <row r="285" spans="1:3" ht="15" customHeight="1" x14ac:dyDescent="0.2">
      <c r="A285" s="29" t="s">
        <v>181</v>
      </c>
    </row>
    <row r="286" spans="1:3" ht="15" customHeight="1" x14ac:dyDescent="0.2">
      <c r="C286" s="32"/>
    </row>
    <row r="288" spans="1:3" s="46" customFormat="1" ht="15" customHeight="1" x14ac:dyDescent="0.2">
      <c r="A288" s="29"/>
      <c r="B288" s="45"/>
      <c r="C288" s="45"/>
    </row>
  </sheetData>
  <mergeCells count="1">
    <mergeCell ref="E5:G5"/>
  </mergeCells>
  <printOptions horizontalCentered="1"/>
  <pageMargins left="0.59055118110236227" right="0.59055118110236227" top="0.98425196850393704" bottom="0.59055118110236227" header="0.39370078740157483" footer="0.19685039370078741"/>
  <pageSetup paperSize="9" scale="54" fitToHeight="0" orientation="portrait" r:id="rId1"/>
  <headerFooter alignWithMargins="0">
    <oddHeader>&amp;L&amp;"Arial,Negrita"&amp;18Servei de Llengües&amp;16
Dades de matrícula&amp;14 &amp;"Arial,Normal"(&amp;A)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workbookViewId="0">
      <selection activeCell="C58" sqref="C58"/>
    </sheetView>
  </sheetViews>
  <sheetFormatPr baseColWidth="10" defaultColWidth="11.42578125" defaultRowHeight="15" customHeight="1" x14ac:dyDescent="0.2"/>
  <cols>
    <col min="1" max="1" width="45.85546875" style="50" bestFit="1" customWidth="1"/>
    <col min="2" max="2" width="13.85546875" style="50" bestFit="1" customWidth="1"/>
    <col min="3" max="3" width="13.85546875" style="51" bestFit="1" customWidth="1"/>
    <col min="4" max="4" width="11.140625" style="51" bestFit="1" customWidth="1"/>
    <col min="5" max="16384" width="11.42578125" style="50"/>
  </cols>
  <sheetData>
    <row r="1" spans="1:4" ht="15" customHeight="1" x14ac:dyDescent="0.2">
      <c r="A1" s="35" t="s">
        <v>128</v>
      </c>
    </row>
    <row r="3" spans="1:4" ht="15" customHeight="1" x14ac:dyDescent="0.2">
      <c r="A3" s="36" t="s">
        <v>130</v>
      </c>
      <c r="B3" s="51"/>
      <c r="C3" s="50"/>
      <c r="D3" s="50"/>
    </row>
    <row r="4" spans="1:4" ht="15" customHeight="1" x14ac:dyDescent="0.2">
      <c r="A4" s="36" t="s">
        <v>129</v>
      </c>
      <c r="B4" s="56"/>
      <c r="C4" s="50"/>
      <c r="D4" s="52"/>
    </row>
    <row r="5" spans="1:4" ht="15" customHeight="1" thickBot="1" x14ac:dyDescent="0.25">
      <c r="A5" s="84"/>
      <c r="B5" s="84"/>
      <c r="C5" s="53"/>
      <c r="D5" s="53"/>
    </row>
    <row r="6" spans="1:4" ht="15" customHeight="1" x14ac:dyDescent="0.2">
      <c r="A6" s="64" t="s">
        <v>132</v>
      </c>
      <c r="B6" s="65"/>
      <c r="C6" s="66"/>
      <c r="D6" s="50"/>
    </row>
    <row r="7" spans="1:4" ht="15" customHeight="1" x14ac:dyDescent="0.2">
      <c r="A7" s="67" t="s">
        <v>133</v>
      </c>
      <c r="B7" s="54" t="s">
        <v>134</v>
      </c>
      <c r="C7" s="68" t="s">
        <v>135</v>
      </c>
      <c r="D7" s="50"/>
    </row>
    <row r="8" spans="1:4" ht="15" customHeight="1" x14ac:dyDescent="0.2">
      <c r="A8" s="69" t="s">
        <v>136</v>
      </c>
      <c r="B8" s="55">
        <v>0</v>
      </c>
      <c r="C8" s="70">
        <v>0</v>
      </c>
      <c r="D8" s="50"/>
    </row>
    <row r="9" spans="1:4" ht="15" customHeight="1" x14ac:dyDescent="0.2">
      <c r="A9" s="71" t="s">
        <v>137</v>
      </c>
      <c r="B9" s="56">
        <v>11</v>
      </c>
      <c r="C9" s="72">
        <v>1</v>
      </c>
      <c r="D9" s="50"/>
    </row>
    <row r="10" spans="1:4" ht="15" customHeight="1" x14ac:dyDescent="0.2">
      <c r="A10" s="71" t="s">
        <v>138</v>
      </c>
      <c r="B10" s="56">
        <v>33</v>
      </c>
      <c r="C10" s="72">
        <v>3</v>
      </c>
      <c r="D10" s="50"/>
    </row>
    <row r="11" spans="1:4" ht="15" customHeight="1" x14ac:dyDescent="0.2">
      <c r="A11" s="71" t="s">
        <v>139</v>
      </c>
      <c r="B11" s="56">
        <v>31</v>
      </c>
      <c r="C11" s="72">
        <v>3</v>
      </c>
      <c r="D11" s="50"/>
    </row>
    <row r="12" spans="1:4" ht="15" customHeight="1" x14ac:dyDescent="0.2">
      <c r="A12" s="71" t="s">
        <v>140</v>
      </c>
      <c r="B12" s="56">
        <v>36</v>
      </c>
      <c r="C12" s="72">
        <v>4</v>
      </c>
      <c r="D12" s="50"/>
    </row>
    <row r="13" spans="1:4" ht="15" customHeight="1" x14ac:dyDescent="0.2">
      <c r="A13" s="71" t="s">
        <v>141</v>
      </c>
      <c r="B13" s="56">
        <v>18</v>
      </c>
      <c r="C13" s="72">
        <v>3</v>
      </c>
      <c r="D13" s="50"/>
    </row>
    <row r="14" spans="1:4" ht="15" customHeight="1" x14ac:dyDescent="0.2">
      <c r="A14" s="73" t="s">
        <v>142</v>
      </c>
      <c r="B14" s="57">
        <v>0</v>
      </c>
      <c r="C14" s="74">
        <v>0</v>
      </c>
      <c r="D14" s="50"/>
    </row>
    <row r="15" spans="1:4" ht="15" customHeight="1" x14ac:dyDescent="0.2">
      <c r="A15" s="71"/>
      <c r="B15" s="59">
        <f>+B9+B10+B11+B12+B13+B14+B8</f>
        <v>129</v>
      </c>
      <c r="C15" s="75">
        <f>+C8+C9+C10+C11+C12+C13+C14</f>
        <v>14</v>
      </c>
      <c r="D15" s="50"/>
    </row>
    <row r="16" spans="1:4" ht="15" customHeight="1" x14ac:dyDescent="0.2">
      <c r="A16" s="71"/>
      <c r="B16" s="56"/>
      <c r="C16" s="72"/>
      <c r="D16" s="50"/>
    </row>
    <row r="17" spans="1:4" ht="15" customHeight="1" x14ac:dyDescent="0.2">
      <c r="A17" s="76" t="s">
        <v>143</v>
      </c>
      <c r="B17" s="54" t="s">
        <v>134</v>
      </c>
      <c r="C17" s="68" t="s">
        <v>135</v>
      </c>
      <c r="D17" s="50"/>
    </row>
    <row r="18" spans="1:4" ht="15" customHeight="1" x14ac:dyDescent="0.2">
      <c r="A18" s="69" t="s">
        <v>144</v>
      </c>
      <c r="B18" s="55">
        <v>36</v>
      </c>
      <c r="C18" s="70">
        <v>4</v>
      </c>
      <c r="D18" s="50"/>
    </row>
    <row r="19" spans="1:4" ht="15" customHeight="1" x14ac:dyDescent="0.2">
      <c r="A19" s="71" t="s">
        <v>145</v>
      </c>
      <c r="B19" s="56">
        <v>18</v>
      </c>
      <c r="C19" s="72">
        <v>2</v>
      </c>
      <c r="D19" s="50"/>
    </row>
    <row r="20" spans="1:4" ht="15" customHeight="1" x14ac:dyDescent="0.2">
      <c r="A20" s="71" t="s">
        <v>146</v>
      </c>
      <c r="B20" s="56">
        <v>7</v>
      </c>
      <c r="C20" s="72">
        <v>1</v>
      </c>
      <c r="D20" s="50"/>
    </row>
    <row r="21" spans="1:4" ht="15" customHeight="1" x14ac:dyDescent="0.2">
      <c r="A21" s="71" t="s">
        <v>147</v>
      </c>
      <c r="B21" s="56">
        <v>6</v>
      </c>
      <c r="C21" s="72">
        <v>1</v>
      </c>
      <c r="D21" s="50"/>
    </row>
    <row r="22" spans="1:4" ht="15" customHeight="1" x14ac:dyDescent="0.2">
      <c r="A22" s="73" t="s">
        <v>148</v>
      </c>
      <c r="B22" s="57">
        <v>217</v>
      </c>
      <c r="C22" s="74">
        <v>18</v>
      </c>
      <c r="D22" s="50"/>
    </row>
    <row r="23" spans="1:4" ht="15" customHeight="1" x14ac:dyDescent="0.2">
      <c r="A23" s="77"/>
      <c r="B23" s="59">
        <f>+B18+B19+B20+B21+B22</f>
        <v>284</v>
      </c>
      <c r="C23" s="75">
        <f>+C18+C19+C20+C21+C22</f>
        <v>26</v>
      </c>
      <c r="D23" s="50"/>
    </row>
    <row r="24" spans="1:4" ht="15" customHeight="1" x14ac:dyDescent="0.2">
      <c r="A24" s="77"/>
      <c r="B24" s="56"/>
      <c r="C24" s="72"/>
      <c r="D24" s="50"/>
    </row>
    <row r="25" spans="1:4" ht="15" customHeight="1" x14ac:dyDescent="0.2">
      <c r="A25" s="76" t="s">
        <v>149</v>
      </c>
      <c r="B25" s="54" t="s">
        <v>134</v>
      </c>
      <c r="C25" s="68" t="s">
        <v>135</v>
      </c>
      <c r="D25" s="50"/>
    </row>
    <row r="26" spans="1:4" ht="15" customHeight="1" x14ac:dyDescent="0.2">
      <c r="A26" s="78" t="s">
        <v>150</v>
      </c>
      <c r="B26" s="54">
        <v>376</v>
      </c>
      <c r="C26" s="68">
        <v>79</v>
      </c>
      <c r="D26" s="50"/>
    </row>
    <row r="27" spans="1:4" ht="15" customHeight="1" x14ac:dyDescent="0.2">
      <c r="A27" s="71"/>
      <c r="B27" s="59">
        <f>+B26</f>
        <v>376</v>
      </c>
      <c r="C27" s="75">
        <f>+C26</f>
        <v>79</v>
      </c>
      <c r="D27" s="50"/>
    </row>
    <row r="28" spans="1:4" ht="15" customHeight="1" x14ac:dyDescent="0.2">
      <c r="A28" s="71"/>
      <c r="B28" s="56"/>
      <c r="C28" s="72"/>
      <c r="D28" s="50"/>
    </row>
    <row r="29" spans="1:4" ht="15" customHeight="1" x14ac:dyDescent="0.2">
      <c r="A29" s="76" t="s">
        <v>151</v>
      </c>
      <c r="B29" s="54" t="s">
        <v>134</v>
      </c>
      <c r="C29" s="68" t="s">
        <v>135</v>
      </c>
      <c r="D29" s="50"/>
    </row>
    <row r="30" spans="1:4" ht="15" customHeight="1" x14ac:dyDescent="0.2">
      <c r="A30" s="69" t="s">
        <v>152</v>
      </c>
      <c r="B30" s="55">
        <v>103</v>
      </c>
      <c r="C30" s="70">
        <v>4</v>
      </c>
      <c r="D30" s="50"/>
    </row>
    <row r="31" spans="1:4" ht="15" customHeight="1" x14ac:dyDescent="0.2">
      <c r="A31" s="71" t="s">
        <v>153</v>
      </c>
      <c r="B31" s="56">
        <v>249</v>
      </c>
      <c r="C31" s="72">
        <v>9</v>
      </c>
      <c r="D31" s="50"/>
    </row>
    <row r="32" spans="1:4" s="58" customFormat="1" ht="15" customHeight="1" x14ac:dyDescent="0.2">
      <c r="A32" s="73" t="s">
        <v>154</v>
      </c>
      <c r="B32" s="57">
        <v>53</v>
      </c>
      <c r="C32" s="74">
        <v>2</v>
      </c>
      <c r="D32" s="50"/>
    </row>
    <row r="33" spans="1:4" s="58" customFormat="1" ht="15" customHeight="1" x14ac:dyDescent="0.2">
      <c r="A33" s="71"/>
      <c r="B33" s="59">
        <f>+B30+B31+B32</f>
        <v>405</v>
      </c>
      <c r="C33" s="75">
        <f>+C30+C31+C32</f>
        <v>15</v>
      </c>
    </row>
    <row r="34" spans="1:4" ht="15" customHeight="1" thickBot="1" x14ac:dyDescent="0.25">
      <c r="A34" s="79"/>
      <c r="B34" s="80">
        <f>B33+B27+B23+B15</f>
        <v>1194</v>
      </c>
      <c r="C34" s="81">
        <f>C33+C27+C23+C15</f>
        <v>134</v>
      </c>
      <c r="D34" s="58"/>
    </row>
    <row r="35" spans="1:4" ht="15" customHeight="1" x14ac:dyDescent="0.2">
      <c r="A35" s="64" t="s">
        <v>155</v>
      </c>
      <c r="B35" s="65"/>
      <c r="C35" s="66"/>
      <c r="D35" s="50"/>
    </row>
    <row r="36" spans="1:4" ht="15" customHeight="1" x14ac:dyDescent="0.2">
      <c r="A36" s="76" t="s">
        <v>156</v>
      </c>
      <c r="B36" s="54" t="s">
        <v>134</v>
      </c>
      <c r="C36" s="68" t="s">
        <v>135</v>
      </c>
      <c r="D36" s="50"/>
    </row>
    <row r="37" spans="1:4" s="58" customFormat="1" ht="15" customHeight="1" x14ac:dyDescent="0.2">
      <c r="A37" s="78" t="s">
        <v>157</v>
      </c>
      <c r="B37" s="54">
        <v>145</v>
      </c>
      <c r="C37" s="68">
        <v>10</v>
      </c>
      <c r="D37" s="50"/>
    </row>
    <row r="38" spans="1:4" s="58" customFormat="1" ht="15" customHeight="1" x14ac:dyDescent="0.2">
      <c r="A38" s="71"/>
      <c r="B38" s="60">
        <f>+B37</f>
        <v>145</v>
      </c>
      <c r="C38" s="82">
        <f>+C37</f>
        <v>10</v>
      </c>
    </row>
    <row r="39" spans="1:4" ht="15" customHeight="1" thickBot="1" x14ac:dyDescent="0.25">
      <c r="A39" s="79"/>
      <c r="B39" s="80"/>
      <c r="C39" s="81"/>
      <c r="D39" s="58"/>
    </row>
    <row r="40" spans="1:4" ht="15" customHeight="1" x14ac:dyDescent="0.2">
      <c r="A40" s="64" t="s">
        <v>158</v>
      </c>
      <c r="B40" s="65"/>
      <c r="C40" s="66"/>
      <c r="D40" s="50"/>
    </row>
    <row r="41" spans="1:4" ht="15" customHeight="1" x14ac:dyDescent="0.2">
      <c r="A41" s="76" t="s">
        <v>133</v>
      </c>
      <c r="B41" s="54" t="s">
        <v>134</v>
      </c>
      <c r="C41" s="68" t="s">
        <v>135</v>
      </c>
      <c r="D41" s="50"/>
    </row>
    <row r="42" spans="1:4" ht="15" customHeight="1" x14ac:dyDescent="0.2">
      <c r="A42" s="69" t="s">
        <v>159</v>
      </c>
      <c r="B42" s="55">
        <v>63</v>
      </c>
      <c r="C42" s="70">
        <v>6</v>
      </c>
      <c r="D42" s="50"/>
    </row>
    <row r="43" spans="1:4" ht="15" customHeight="1" x14ac:dyDescent="0.2">
      <c r="A43" s="71" t="s">
        <v>160</v>
      </c>
      <c r="B43" s="56">
        <v>66</v>
      </c>
      <c r="C43" s="72">
        <v>6</v>
      </c>
      <c r="D43" s="50"/>
    </row>
    <row r="44" spans="1:4" ht="15" customHeight="1" x14ac:dyDescent="0.2">
      <c r="A44" s="71" t="s">
        <v>161</v>
      </c>
      <c r="B44" s="56">
        <v>73</v>
      </c>
      <c r="C44" s="72">
        <v>7</v>
      </c>
      <c r="D44" s="50"/>
    </row>
    <row r="45" spans="1:4" ht="15" customHeight="1" x14ac:dyDescent="0.2">
      <c r="A45" s="71" t="s">
        <v>162</v>
      </c>
      <c r="B45" s="56">
        <v>78</v>
      </c>
      <c r="C45" s="72">
        <v>7</v>
      </c>
      <c r="D45" s="50"/>
    </row>
    <row r="46" spans="1:4" ht="15" customHeight="1" x14ac:dyDescent="0.2">
      <c r="A46" s="71" t="s">
        <v>163</v>
      </c>
      <c r="B46" s="56">
        <v>49</v>
      </c>
      <c r="C46" s="72">
        <v>5</v>
      </c>
      <c r="D46" s="50"/>
    </row>
    <row r="47" spans="1:4" ht="15" customHeight="1" x14ac:dyDescent="0.2">
      <c r="A47" s="73" t="s">
        <v>164</v>
      </c>
      <c r="B47" s="57">
        <v>12</v>
      </c>
      <c r="C47" s="74">
        <v>3</v>
      </c>
      <c r="D47" s="50"/>
    </row>
    <row r="48" spans="1:4" ht="15" customHeight="1" x14ac:dyDescent="0.2">
      <c r="A48" s="71"/>
      <c r="B48" s="59">
        <f>+B42+B43+B44+B45+B46+B47</f>
        <v>341</v>
      </c>
      <c r="C48" s="75">
        <f>+C42+C43+C44+C45+C46+C47</f>
        <v>34</v>
      </c>
      <c r="D48" s="50"/>
    </row>
    <row r="49" spans="1:4" ht="15" customHeight="1" x14ac:dyDescent="0.2">
      <c r="A49" s="71"/>
      <c r="B49" s="56"/>
      <c r="C49" s="72"/>
      <c r="D49" s="50"/>
    </row>
    <row r="50" spans="1:4" ht="15" customHeight="1" x14ac:dyDescent="0.2">
      <c r="A50" s="76" t="s">
        <v>156</v>
      </c>
      <c r="B50" s="54" t="s">
        <v>134</v>
      </c>
      <c r="C50" s="68" t="s">
        <v>135</v>
      </c>
      <c r="D50" s="50"/>
    </row>
    <row r="51" spans="1:4" ht="15" customHeight="1" x14ac:dyDescent="0.2">
      <c r="A51" s="69" t="s">
        <v>165</v>
      </c>
      <c r="B51" s="55">
        <v>1175</v>
      </c>
      <c r="C51" s="70">
        <v>80</v>
      </c>
      <c r="D51" s="50"/>
    </row>
    <row r="52" spans="1:4" s="58" customFormat="1" ht="15" customHeight="1" x14ac:dyDescent="0.2">
      <c r="A52" s="73" t="s">
        <v>166</v>
      </c>
      <c r="B52" s="57">
        <v>434</v>
      </c>
      <c r="C52" s="74">
        <v>30</v>
      </c>
      <c r="D52" s="50"/>
    </row>
    <row r="53" spans="1:4" s="58" customFormat="1" ht="15" customHeight="1" x14ac:dyDescent="0.2">
      <c r="A53" s="71"/>
      <c r="B53" s="59">
        <f>+B51+B52</f>
        <v>1609</v>
      </c>
      <c r="C53" s="75">
        <f>+C51+C52</f>
        <v>110</v>
      </c>
    </row>
    <row r="54" spans="1:4" ht="15" customHeight="1" x14ac:dyDescent="0.2">
      <c r="A54" s="71"/>
      <c r="B54" s="54"/>
      <c r="C54" s="68"/>
      <c r="D54" s="58"/>
    </row>
    <row r="55" spans="1:4" ht="15" customHeight="1" x14ac:dyDescent="0.2">
      <c r="A55" s="76" t="s">
        <v>151</v>
      </c>
      <c r="B55" s="54" t="s">
        <v>134</v>
      </c>
      <c r="C55" s="68" t="s">
        <v>135</v>
      </c>
      <c r="D55" s="50"/>
    </row>
    <row r="56" spans="1:4" ht="15" customHeight="1" x14ac:dyDescent="0.2">
      <c r="A56" s="78" t="s">
        <v>167</v>
      </c>
      <c r="B56" s="54">
        <v>16</v>
      </c>
      <c r="C56" s="68">
        <v>1</v>
      </c>
      <c r="D56" s="50"/>
    </row>
    <row r="57" spans="1:4" ht="15" customHeight="1" x14ac:dyDescent="0.2">
      <c r="A57" s="71"/>
      <c r="B57" s="60">
        <f>+B56</f>
        <v>16</v>
      </c>
      <c r="C57" s="82">
        <f>+C56</f>
        <v>1</v>
      </c>
      <c r="D57" s="58"/>
    </row>
    <row r="58" spans="1:4" s="58" customFormat="1" ht="15" customHeight="1" thickBot="1" x14ac:dyDescent="0.25">
      <c r="A58" s="79"/>
      <c r="B58" s="80">
        <f>B57+B53+B48</f>
        <v>1966</v>
      </c>
      <c r="C58" s="81">
        <f>C57+C53+C48</f>
        <v>145</v>
      </c>
    </row>
    <row r="59" spans="1:4" s="58" customFormat="1" ht="15" customHeight="1" x14ac:dyDescent="0.2">
      <c r="A59" s="64" t="s">
        <v>168</v>
      </c>
      <c r="B59" s="65"/>
      <c r="C59" s="66"/>
      <c r="D59" s="50"/>
    </row>
    <row r="60" spans="1:4" ht="15" customHeight="1" x14ac:dyDescent="0.2">
      <c r="A60" s="76" t="s">
        <v>169</v>
      </c>
      <c r="B60" s="54" t="s">
        <v>134</v>
      </c>
      <c r="C60" s="68" t="s">
        <v>135</v>
      </c>
      <c r="D60" s="50"/>
    </row>
    <row r="61" spans="1:4" ht="15" customHeight="1" x14ac:dyDescent="0.2">
      <c r="A61" s="69" t="s">
        <v>170</v>
      </c>
      <c r="B61" s="55">
        <v>0</v>
      </c>
      <c r="C61" s="70">
        <v>0</v>
      </c>
      <c r="D61" s="50"/>
    </row>
    <row r="62" spans="1:4" ht="15" customHeight="1" x14ac:dyDescent="0.2">
      <c r="A62" s="73" t="s">
        <v>171</v>
      </c>
      <c r="B62" s="57">
        <v>0</v>
      </c>
      <c r="C62" s="74">
        <v>0</v>
      </c>
      <c r="D62" s="50"/>
    </row>
    <row r="63" spans="1:4" ht="15" customHeight="1" x14ac:dyDescent="0.2">
      <c r="A63" s="71"/>
      <c r="B63" s="59">
        <f>+B61+B62</f>
        <v>0</v>
      </c>
      <c r="C63" s="75">
        <f>+C61+C62</f>
        <v>0</v>
      </c>
      <c r="D63" s="58"/>
    </row>
    <row r="64" spans="1:4" ht="15" customHeight="1" thickBot="1" x14ac:dyDescent="0.25">
      <c r="A64" s="79"/>
      <c r="B64" s="80"/>
      <c r="C64" s="81"/>
      <c r="D64" s="58"/>
    </row>
    <row r="65" spans="1:4" s="58" customFormat="1" ht="15" customHeight="1" x14ac:dyDescent="0.2">
      <c r="A65" s="64" t="s">
        <v>172</v>
      </c>
      <c r="B65" s="65"/>
      <c r="C65" s="66"/>
      <c r="D65" s="50"/>
    </row>
    <row r="66" spans="1:4" s="58" customFormat="1" ht="15" customHeight="1" x14ac:dyDescent="0.2">
      <c r="A66" s="76" t="s">
        <v>133</v>
      </c>
      <c r="B66" s="54" t="s">
        <v>134</v>
      </c>
      <c r="C66" s="68" t="s">
        <v>135</v>
      </c>
      <c r="D66" s="50"/>
    </row>
    <row r="67" spans="1:4" ht="15" customHeight="1" x14ac:dyDescent="0.2">
      <c r="A67" s="69" t="s">
        <v>136</v>
      </c>
      <c r="B67" s="55">
        <v>0</v>
      </c>
      <c r="C67" s="70">
        <v>0</v>
      </c>
      <c r="D67" s="50"/>
    </row>
    <row r="68" spans="1:4" ht="15" customHeight="1" x14ac:dyDescent="0.2">
      <c r="A68" s="71" t="s">
        <v>137</v>
      </c>
      <c r="B68" s="56">
        <v>0</v>
      </c>
      <c r="C68" s="72">
        <v>0</v>
      </c>
      <c r="D68" s="50"/>
    </row>
    <row r="69" spans="1:4" s="58" customFormat="1" ht="15" customHeight="1" x14ac:dyDescent="0.2">
      <c r="A69" s="73" t="s">
        <v>173</v>
      </c>
      <c r="B69" s="57">
        <v>6</v>
      </c>
      <c r="C69" s="74">
        <v>1</v>
      </c>
      <c r="D69" s="50"/>
    </row>
    <row r="70" spans="1:4" s="58" customFormat="1" ht="15" customHeight="1" x14ac:dyDescent="0.2">
      <c r="A70" s="71"/>
      <c r="B70" s="59">
        <f>+B67+B68+B69</f>
        <v>6</v>
      </c>
      <c r="C70" s="75">
        <f>+C67+C68+C69</f>
        <v>1</v>
      </c>
    </row>
    <row r="71" spans="1:4" ht="15" customHeight="1" x14ac:dyDescent="0.2">
      <c r="A71" s="71"/>
      <c r="B71" s="56"/>
      <c r="C71" s="72"/>
      <c r="D71" s="58"/>
    </row>
    <row r="72" spans="1:4" ht="15" customHeight="1" x14ac:dyDescent="0.2">
      <c r="A72" s="76" t="s">
        <v>174</v>
      </c>
      <c r="B72" s="54"/>
      <c r="C72" s="68"/>
      <c r="D72" s="50"/>
    </row>
    <row r="73" spans="1:4" ht="15" customHeight="1" x14ac:dyDescent="0.2">
      <c r="A73" s="78" t="s">
        <v>157</v>
      </c>
      <c r="B73" s="54">
        <v>79</v>
      </c>
      <c r="C73" s="68">
        <v>10</v>
      </c>
      <c r="D73" s="50"/>
    </row>
    <row r="74" spans="1:4" ht="15" customHeight="1" x14ac:dyDescent="0.2">
      <c r="A74" s="71"/>
      <c r="B74" s="59">
        <f>+B73</f>
        <v>79</v>
      </c>
      <c r="C74" s="75">
        <f>+C73</f>
        <v>10</v>
      </c>
      <c r="D74" s="58"/>
    </row>
    <row r="75" spans="1:4" s="58" customFormat="1" ht="15" customHeight="1" thickBot="1" x14ac:dyDescent="0.25">
      <c r="A75" s="79"/>
      <c r="B75" s="80">
        <f>B74+B70</f>
        <v>85</v>
      </c>
      <c r="C75" s="81">
        <f>C74+C70</f>
        <v>11</v>
      </c>
    </row>
    <row r="76" spans="1:4" s="58" customFormat="1" ht="15" customHeight="1" x14ac:dyDescent="0.2">
      <c r="A76" s="64" t="s">
        <v>175</v>
      </c>
      <c r="B76" s="65"/>
      <c r="C76" s="66"/>
      <c r="D76" s="50"/>
    </row>
    <row r="77" spans="1:4" ht="15" customHeight="1" x14ac:dyDescent="0.2">
      <c r="A77" s="67" t="s">
        <v>176</v>
      </c>
      <c r="B77" s="55" t="s">
        <v>134</v>
      </c>
      <c r="C77" s="70" t="s">
        <v>135</v>
      </c>
      <c r="D77" s="50"/>
    </row>
    <row r="78" spans="1:4" ht="15" customHeight="1" x14ac:dyDescent="0.2">
      <c r="A78" s="69" t="s">
        <v>136</v>
      </c>
      <c r="B78" s="55">
        <v>6</v>
      </c>
      <c r="C78" s="70">
        <v>1</v>
      </c>
      <c r="D78" s="50"/>
    </row>
    <row r="79" spans="1:4" ht="15" customHeight="1" x14ac:dyDescent="0.2">
      <c r="A79" s="73" t="s">
        <v>150</v>
      </c>
      <c r="B79" s="57">
        <v>2</v>
      </c>
      <c r="C79" s="74">
        <v>1</v>
      </c>
      <c r="D79" s="50"/>
    </row>
    <row r="80" spans="1:4" ht="15" customHeight="1" x14ac:dyDescent="0.2">
      <c r="A80" s="71"/>
      <c r="B80" s="59">
        <f>+B78+B79</f>
        <v>8</v>
      </c>
      <c r="C80" s="75">
        <f>+C78+C79</f>
        <v>2</v>
      </c>
      <c r="D80" s="58"/>
    </row>
    <row r="81" spans="1:4" ht="15" customHeight="1" thickBot="1" x14ac:dyDescent="0.25">
      <c r="A81" s="79"/>
      <c r="B81" s="80"/>
      <c r="C81" s="81"/>
      <c r="D81" s="58"/>
    </row>
    <row r="82" spans="1:4" ht="15" customHeight="1" x14ac:dyDescent="0.2">
      <c r="A82" s="64" t="s">
        <v>177</v>
      </c>
      <c r="B82" s="65"/>
      <c r="C82" s="66"/>
      <c r="D82" s="50"/>
    </row>
    <row r="83" spans="1:4" ht="15" customHeight="1" x14ac:dyDescent="0.2">
      <c r="A83" s="67" t="s">
        <v>178</v>
      </c>
      <c r="B83" s="55" t="s">
        <v>134</v>
      </c>
      <c r="C83" s="70" t="s">
        <v>135</v>
      </c>
      <c r="D83" s="50"/>
    </row>
    <row r="84" spans="1:4" ht="15" customHeight="1" x14ac:dyDescent="0.2">
      <c r="A84" s="73" t="s">
        <v>150</v>
      </c>
      <c r="B84" s="57">
        <v>46</v>
      </c>
      <c r="C84" s="74">
        <v>3</v>
      </c>
      <c r="D84" s="50"/>
    </row>
    <row r="85" spans="1:4" ht="15" customHeight="1" x14ac:dyDescent="0.2">
      <c r="A85" s="71"/>
      <c r="B85" s="59">
        <f>+B84</f>
        <v>46</v>
      </c>
      <c r="C85" s="75">
        <f>+C84</f>
        <v>3</v>
      </c>
      <c r="D85" s="50"/>
    </row>
    <row r="86" spans="1:4" ht="15" customHeight="1" x14ac:dyDescent="0.2">
      <c r="A86" s="71"/>
      <c r="B86" s="54"/>
      <c r="C86" s="68"/>
      <c r="D86" s="50"/>
    </row>
    <row r="87" spans="1:4" ht="15" customHeight="1" x14ac:dyDescent="0.2">
      <c r="A87" s="76" t="s">
        <v>151</v>
      </c>
      <c r="B87" s="54" t="s">
        <v>134</v>
      </c>
      <c r="C87" s="68" t="s">
        <v>135</v>
      </c>
      <c r="D87" s="50"/>
    </row>
    <row r="88" spans="1:4" ht="15" customHeight="1" x14ac:dyDescent="0.2">
      <c r="A88" s="78" t="s">
        <v>167</v>
      </c>
      <c r="B88" s="54">
        <v>12</v>
      </c>
      <c r="C88" s="68">
        <v>1</v>
      </c>
      <c r="D88" s="50"/>
    </row>
    <row r="89" spans="1:4" ht="15" customHeight="1" x14ac:dyDescent="0.2">
      <c r="A89" s="71"/>
      <c r="B89" s="60">
        <f>+B88</f>
        <v>12</v>
      </c>
      <c r="C89" s="82">
        <f>+C88</f>
        <v>1</v>
      </c>
      <c r="D89" s="58"/>
    </row>
    <row r="90" spans="1:4" ht="15" customHeight="1" thickBot="1" x14ac:dyDescent="0.25">
      <c r="A90" s="79"/>
      <c r="B90" s="80">
        <f>B89+B85</f>
        <v>58</v>
      </c>
      <c r="C90" s="81">
        <f>C89+C85</f>
        <v>4</v>
      </c>
      <c r="D90" s="50"/>
    </row>
    <row r="91" spans="1:4" ht="15" customHeight="1" thickBot="1" x14ac:dyDescent="0.25">
      <c r="A91" s="61" t="s">
        <v>179</v>
      </c>
      <c r="B91" s="62">
        <f>+B89+B85+B80+B74+B70+B63+B57+B53+B48+B38+B33+B27+B23+B15</f>
        <v>3456</v>
      </c>
      <c r="C91" s="63">
        <f>+C89+C85+C80+C74+C70+C63+C57+C53+C48+C38+C33+C27+C23+C15</f>
        <v>306</v>
      </c>
      <c r="D91" s="50"/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UAB Idiomes Campus 17-18</vt:lpstr>
      <vt:lpstr>UAB Idiomes Barcelona 17-18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</dc:creator>
  <cp:lastModifiedBy>Renovi</cp:lastModifiedBy>
  <dcterms:created xsi:type="dcterms:W3CDTF">2018-09-04T09:57:40Z</dcterms:created>
  <dcterms:modified xsi:type="dcterms:W3CDTF">2018-09-13T10:26:06Z</dcterms:modified>
</cp:coreProperties>
</file>