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DP_FUAB_Gestio_Academica\ECONOMIA\FINANÇAMENT_SIMULADOR\"/>
    </mc:Choice>
  </mc:AlternateContent>
  <xr:revisionPtr revIDLastSave="0" documentId="13_ncr:1_{EFA45EEE-FE55-42B1-AEB4-74A90EB90500}" xr6:coauthVersionLast="47" xr6:coauthVersionMax="47" xr10:uidLastSave="{00000000-0000-0000-0000-000000000000}"/>
  <bookViews>
    <workbookView xWindow="-25320" yWindow="-450" windowWidth="25440" windowHeight="15390" xr2:uid="{00000000-000D-0000-FFFF-FFFF00000000}"/>
  </bookViews>
  <sheets>
    <sheet name="Simulador matricula" sheetId="3" r:id="rId1"/>
    <sheet name="Enrolment Simulator" sheetId="7" r:id="rId2"/>
    <sheet name="Taulesllistes" sheetId="4" state="hidden" r:id="rId3"/>
  </sheets>
  <definedNames>
    <definedName name="Comerç_Internacional" comment="Seleciona curs CI">Taulesllistes!$B$4:$B$5</definedName>
    <definedName name="Estudis">Taulesllistes!$E$4:$E$7</definedName>
    <definedName name="International_trade">Taulesllistes!$B$9:$B$10</definedName>
    <definedName name="Transport_Logística">Taulesllistes!$B$14:$B$15</definedName>
    <definedName name="Z_0FBFB17B_132A_4B08_B366_E5444CC627BF_.wvu.Cols" localSheetId="1" hidden="1">'Enrolment Simulator'!$J:$J,'Enrolment Simulator'!$X:$AA</definedName>
    <definedName name="Z_0FBFB17B_132A_4B08_B366_E5444CC627BF_.wvu.Cols" localSheetId="0" hidden="1">'Simulador matricula'!$J:$J,'Simulador matricula'!$X:$AA</definedName>
    <definedName name="Z_8CCE93E3_F28A_4B13_B4A2_E41783454D66_.wvu.Cols" localSheetId="1" hidden="1">'Enrolment Simulator'!$J:$J,'Enrolment Simulator'!$X:$AA</definedName>
    <definedName name="Z_8CCE93E3_F28A_4B13_B4A2_E41783454D66_.wvu.Cols" localSheetId="0" hidden="1">'Simulador matricula'!$J:$J,'Simulador matricula'!$X:$AA</definedName>
  </definedNames>
  <calcPr calcId="191029"/>
  <customWorkbookViews>
    <customWorkbookView name="kk" guid="{0FBFB17B-132A-4B08-B366-E5444CC627BF}" maximized="1" windowWidth="1436" windowHeight="679" activeSheetId="3"/>
    <customWorkbookView name="hh" guid="{8CCE93E3-F28A-4B13-B4A2-E41783454D66}" maximized="1" windowWidth="1436" windowHeight="679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7" l="1"/>
  <c r="C26" i="7"/>
  <c r="C25" i="7"/>
  <c r="C24" i="7"/>
  <c r="C23" i="7"/>
  <c r="E22" i="7"/>
  <c r="C22" i="7"/>
  <c r="C21" i="7"/>
  <c r="C20" i="7"/>
  <c r="C19" i="7"/>
  <c r="C11" i="7"/>
  <c r="F22" i="7" l="1"/>
  <c r="L22" i="7"/>
  <c r="E23" i="7"/>
  <c r="O23" i="7" s="1"/>
  <c r="F26" i="7"/>
  <c r="L26" i="7"/>
  <c r="E19" i="7"/>
  <c r="K19" i="7"/>
  <c r="E20" i="7"/>
  <c r="H22" i="7"/>
  <c r="O22" i="7" s="1"/>
  <c r="E24" i="7"/>
  <c r="H26" i="7"/>
  <c r="O26" i="7" s="1"/>
  <c r="F19" i="7"/>
  <c r="E21" i="7"/>
  <c r="H23" i="7"/>
  <c r="E25" i="7"/>
  <c r="I26" i="7"/>
  <c r="H20" i="7" l="1"/>
  <c r="O20" i="7" s="1"/>
  <c r="I20" i="7"/>
  <c r="I23" i="7"/>
  <c r="L20" i="7"/>
  <c r="I22" i="7"/>
  <c r="H24" i="7"/>
  <c r="K24" i="7" s="1"/>
  <c r="K22" i="7"/>
  <c r="P26" i="7"/>
  <c r="P22" i="7"/>
  <c r="H25" i="7"/>
  <c r="K25" i="7" s="1"/>
  <c r="L25" i="7"/>
  <c r="F25" i="7"/>
  <c r="H21" i="7"/>
  <c r="L21" i="7"/>
  <c r="F21" i="7"/>
  <c r="L23" i="7"/>
  <c r="I21" i="7"/>
  <c r="P19" i="7"/>
  <c r="H19" i="7"/>
  <c r="I19" i="7" s="1"/>
  <c r="K26" i="7"/>
  <c r="L24" i="7"/>
  <c r="F24" i="7"/>
  <c r="F20" i="7"/>
  <c r="I25" i="7"/>
  <c r="F23" i="7"/>
  <c r="K23" i="7"/>
  <c r="P20" i="7"/>
  <c r="P23" i="7"/>
  <c r="O19" i="7"/>
  <c r="K21" i="7"/>
  <c r="O24" i="7" l="1"/>
  <c r="I24" i="7"/>
  <c r="P21" i="7"/>
  <c r="K20" i="7"/>
  <c r="P25" i="7"/>
  <c r="O21" i="7"/>
  <c r="O25" i="7"/>
  <c r="P24" i="7"/>
  <c r="C11" i="3" l="1"/>
  <c r="C20" i="3" l="1"/>
  <c r="C21" i="3"/>
  <c r="C19" i="3"/>
  <c r="C24" i="3"/>
  <c r="C22" i="3"/>
  <c r="C25" i="3"/>
  <c r="C26" i="3"/>
  <c r="C23" i="3"/>
  <c r="E25" i="3" l="1"/>
  <c r="F25" i="3" s="1"/>
  <c r="E22" i="3"/>
  <c r="L22" i="3" s="1"/>
  <c r="E19" i="3"/>
  <c r="K19" i="3" s="1"/>
  <c r="E24" i="3"/>
  <c r="L24" i="3" s="1"/>
  <c r="E26" i="3"/>
  <c r="H26" i="3" s="1"/>
  <c r="E21" i="3"/>
  <c r="H21" i="3" s="1"/>
  <c r="I21" i="3" s="1"/>
  <c r="E23" i="3"/>
  <c r="H23" i="3" s="1"/>
  <c r="I23" i="3" s="1"/>
  <c r="E20" i="3"/>
  <c r="L20" i="3" s="1"/>
  <c r="L23" i="3" l="1"/>
  <c r="F23" i="3"/>
  <c r="P23" i="3" s="1"/>
  <c r="F20" i="3"/>
  <c r="O26" i="3"/>
  <c r="F22" i="3"/>
  <c r="K23" i="3"/>
  <c r="H20" i="3"/>
  <c r="K20" i="3" s="1"/>
  <c r="O21" i="3"/>
  <c r="H22" i="3"/>
  <c r="K22" i="3" s="1"/>
  <c r="O23" i="3"/>
  <c r="L25" i="3"/>
  <c r="H25" i="3"/>
  <c r="P25" i="3" s="1"/>
  <c r="L26" i="3"/>
  <c r="H19" i="3"/>
  <c r="I19" i="3" s="1"/>
  <c r="F19" i="3"/>
  <c r="F24" i="3"/>
  <c r="H24" i="3"/>
  <c r="L21" i="3"/>
  <c r="F26" i="3"/>
  <c r="P26" i="3" s="1"/>
  <c r="I26" i="3"/>
  <c r="F21" i="3"/>
  <c r="P21" i="3" s="1"/>
  <c r="K21" i="3"/>
  <c r="K26" i="3"/>
  <c r="O22" i="3" l="1"/>
  <c r="P22" i="3"/>
  <c r="P24" i="3"/>
  <c r="I22" i="3"/>
  <c r="P20" i="3"/>
  <c r="O20" i="3"/>
  <c r="I20" i="3"/>
  <c r="I25" i="3"/>
  <c r="K24" i="3"/>
  <c r="O24" i="3"/>
  <c r="O25" i="3"/>
  <c r="P19" i="3"/>
  <c r="K25" i="3"/>
  <c r="O19" i="3"/>
  <c r="I24" i="3"/>
</calcChain>
</file>

<file path=xl/sharedStrings.xml><?xml version="1.0" encoding="utf-8"?>
<sst xmlns="http://schemas.openxmlformats.org/spreadsheetml/2006/main" count="101" uniqueCount="79">
  <si>
    <t xml:space="preserve"> </t>
  </si>
  <si>
    <t>%</t>
  </si>
  <si>
    <t>TIN</t>
  </si>
  <si>
    <t>Simula la teva matrícula</t>
  </si>
  <si>
    <t>Tarifes i descomptes</t>
  </si>
  <si>
    <t>2 pagaments</t>
  </si>
  <si>
    <t>3 pagaments</t>
  </si>
  <si>
    <t>4 pagaments</t>
  </si>
  <si>
    <t>5 pagaments</t>
  </si>
  <si>
    <t>6 pagaments</t>
  </si>
  <si>
    <t>8 pagaments</t>
  </si>
  <si>
    <t>9 pagaments</t>
  </si>
  <si>
    <t>Descompte Centre</t>
  </si>
  <si>
    <t>Descompte</t>
  </si>
  <si>
    <t>Despeses d'obertura finançament</t>
  </si>
  <si>
    <t>Import</t>
  </si>
  <si>
    <t>Import 1ª quota</t>
  </si>
  <si>
    <t>Import 2ª i resta de quotes</t>
  </si>
  <si>
    <t>Titulació</t>
  </si>
  <si>
    <t>1 pagament</t>
  </si>
  <si>
    <t>13.02.18</t>
  </si>
  <si>
    <t>Rev.:2</t>
  </si>
  <si>
    <t>Opcions de quotes mensuals disponibles</t>
  </si>
  <si>
    <t>Núm. Quotes</t>
  </si>
  <si>
    <t>PREU</t>
  </si>
  <si>
    <t>ESTUDIS</t>
  </si>
  <si>
    <t>Selecciona el curs</t>
  </si>
  <si>
    <t>Import de la matrícula amb descompte</t>
  </si>
  <si>
    <t>Import total finançat</t>
  </si>
  <si>
    <t>TAE***</t>
  </si>
  <si>
    <t>Import total a terminis</t>
  </si>
  <si>
    <t>Cost total del crèdit</t>
  </si>
  <si>
    <t>Import interessos</t>
  </si>
  <si>
    <t>Indica import a sota</t>
  </si>
  <si>
    <t>SELECCIONA EL CICLE</t>
  </si>
  <si>
    <t>Comerç_Internacional</t>
  </si>
  <si>
    <t>International_Trade</t>
  </si>
  <si>
    <t>Enter the amount below</t>
  </si>
  <si>
    <t>Transport_Logística</t>
  </si>
  <si>
    <t>2n curs CI UF repetides</t>
  </si>
  <si>
    <t>2n course IT with repeated UF</t>
  </si>
  <si>
    <t>1r curs TL</t>
  </si>
  <si>
    <t>2n curs TL</t>
  </si>
  <si>
    <t>2n curs TL UF repetides</t>
  </si>
  <si>
    <t>1r curs CI- 957 hores</t>
  </si>
  <si>
    <t>2n curs CI- 1043 hores</t>
  </si>
  <si>
    <t>1st course IT- 957 hours</t>
  </si>
  <si>
    <t>2n course IT- 1043 hours</t>
  </si>
  <si>
    <r>
      <t xml:space="preserve">Import matrícula sencera
</t>
    </r>
    <r>
      <rPr>
        <i/>
        <sz val="10"/>
        <rFont val="Arial"/>
        <family val="2"/>
      </rPr>
      <t>(import automàtic)</t>
    </r>
  </si>
  <si>
    <r>
      <t xml:space="preserve">Indica import de matrícula
quan no sigui curs sencer        </t>
    </r>
    <r>
      <rPr>
        <b/>
        <sz val="11"/>
        <rFont val="Arial"/>
        <family val="2"/>
      </rPr>
      <t xml:space="preserve"> =&gt;</t>
    </r>
  </si>
  <si>
    <t>Import que avances abans de finançar o import reserva de plaça</t>
  </si>
  <si>
    <t>Overhead costs financing</t>
  </si>
  <si>
    <t>Available monthly quote options</t>
  </si>
  <si>
    <t>Tuition fees with the discount</t>
  </si>
  <si>
    <t>amount</t>
  </si>
  <si>
    <t>Total amount financed</t>
  </si>
  <si>
    <t>Number of instalments</t>
  </si>
  <si>
    <t>Amount 1st instalment</t>
  </si>
  <si>
    <t>Amount 2nd and remaining instalments</t>
  </si>
  <si>
    <t>Total amount of the instalments</t>
  </si>
  <si>
    <t>Total credit cost</t>
  </si>
  <si>
    <t>Tuition Fees*</t>
  </si>
  <si>
    <t>Center discount</t>
  </si>
  <si>
    <t>Discount</t>
  </si>
  <si>
    <t>Amount of interest</t>
  </si>
  <si>
    <t>Fees and discounts</t>
  </si>
  <si>
    <t>Enrolment simulator</t>
  </si>
  <si>
    <t>Titulation</t>
  </si>
  <si>
    <t>Select the course</t>
  </si>
  <si>
    <t>Import of the total enrolment</t>
  </si>
  <si>
    <t>Amount of advance before financing or amount of reservation of place     =&gt;</t>
  </si>
  <si>
    <r>
      <t xml:space="preserve">Indicates tuition fees
if not full tuition   </t>
    </r>
    <r>
      <rPr>
        <b/>
        <sz val="11"/>
        <rFont val="Arial"/>
        <family val="2"/>
      </rPr>
      <t xml:space="preserve"> =&gt;</t>
    </r>
  </si>
  <si>
    <r>
      <rPr>
        <i/>
        <vertAlign val="superscript"/>
        <sz val="10"/>
        <color theme="1"/>
        <rFont val="Calibri"/>
        <family val="2"/>
        <scheme val="minor"/>
      </rPr>
      <t>1</t>
    </r>
    <r>
      <rPr>
        <i/>
        <sz val="10"/>
        <color theme="1"/>
        <rFont val="Calibri"/>
        <family val="2"/>
        <scheme val="minor"/>
      </rPr>
      <t xml:space="preserve"> El 3% de descompte per pagament únic s'aplica sobre l'import total de la matrícula, al deduir tots els descomptes (beca, Famíles Nombroses, altres gratuitats) i/o bonificacions.</t>
    </r>
  </si>
  <si>
    <r>
      <rPr>
        <i/>
        <vertAlign val="superscript"/>
        <sz val="10"/>
        <color theme="1"/>
        <rFont val="Calibri"/>
        <family val="2"/>
        <scheme val="minor"/>
      </rPr>
      <t xml:space="preserve">1 </t>
    </r>
    <r>
      <rPr>
        <i/>
        <sz val="10"/>
        <color theme="1"/>
        <rFont val="Calibri"/>
        <family val="2"/>
        <scheme val="minor"/>
      </rPr>
      <t>The 3% discount for a single payment is applied to the total amount of the tuition fee, after deducting all discounts (scholarship, Large Families, other free of charge) and/or bonuses.</t>
    </r>
  </si>
  <si>
    <t>Import de la Matrícula*</t>
  </si>
  <si>
    <r>
      <rPr>
        <b/>
        <sz val="10"/>
        <color theme="0"/>
        <rFont val="Arial"/>
        <family val="2"/>
      </rPr>
      <t>Descompte</t>
    </r>
    <r>
      <rPr>
        <b/>
        <vertAlign val="superscript"/>
        <sz val="10"/>
        <color theme="0"/>
        <rFont val="Arial"/>
        <family val="2"/>
      </rPr>
      <t>1</t>
    </r>
  </si>
  <si>
    <r>
      <t>% discount</t>
    </r>
    <r>
      <rPr>
        <b/>
        <vertAlign val="superscript"/>
        <sz val="8"/>
        <color theme="0"/>
        <rFont val="Arial"/>
        <family val="2"/>
      </rPr>
      <t>1</t>
    </r>
  </si>
  <si>
    <r>
      <rPr>
        <sz val="11"/>
        <rFont val="Calibri"/>
        <family val="2"/>
        <scheme val="minor"/>
      </rPr>
      <t xml:space="preserve">Finançament subjecte a l'aprovació de Sabadell Consumer Finance, SAU </t>
    </r>
    <r>
      <rPr>
        <b/>
        <sz val="11"/>
        <rFont val="Calibri"/>
        <family val="2"/>
        <scheme val="minor"/>
      </rPr>
      <t xml:space="preserve">* Aquest import no inclou els descomptes Famíles Nombroses o altres gratuitats. **Despeses d'obertura a abonar en la primera quota. ***La TAE canvia en funció del termini (4, 5,6 8 i 9 mesos). </t>
    </r>
    <r>
      <rPr>
        <sz val="11"/>
        <rFont val="Calibri"/>
        <family val="2"/>
        <scheme val="minor"/>
      </rPr>
      <t>S'ha emprat pel càlcul de les quotes el sistema d'amortització francés, quotes periòdiques i constants. Oferta vàlida fins el 29 de febrer de 2029.</t>
    </r>
  </si>
  <si>
    <r>
      <t xml:space="preserve">Financing subject to approval by Sabadell Consumer Finance, SAU </t>
    </r>
    <r>
      <rPr>
        <b/>
        <sz val="11"/>
        <rFont val="Calibri"/>
        <family val="2"/>
        <scheme val="minor"/>
      </rPr>
      <t xml:space="preserve">*This amount does not include discounts Large Families or other free discounts. </t>
    </r>
    <r>
      <rPr>
        <sz val="11"/>
        <rFont val="Calibri"/>
        <family val="2"/>
        <scheme val="minor"/>
      </rPr>
      <t>**Opening expenses to be paid in the first instalment. ***The APR changes depending on the term (4, 5, 6, 8 and 9 months). The French amortisation system has been used to calculate the instalments, periodic and constant instalments. Offer valid until 29 February 2029.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</si>
</sst>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(&quot;€&quot;* #,##0.00_);_(&quot;€&quot;* \(#,##0.00\);_(&quot;€&quot;* &quot;-&quot;??_);_(@_)"/>
    <numFmt numFmtId="165" formatCode="#,##0.00\ [$€-403];[Red]\-#,##0.00\ [$€-403]"/>
    <numFmt numFmtId="166" formatCode="#,##0.00\ &quot;€&quot;"/>
  </numFmts>
  <fonts count="31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1"/>
    </font>
    <font>
      <sz val="10"/>
      <color rgb="FFFF3333"/>
      <name val="Arial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20"/>
      <name val="Arial"/>
      <family val="2"/>
      <charset val="1"/>
    </font>
    <font>
      <b/>
      <sz val="11"/>
      <color theme="0"/>
      <name val="Arial"/>
      <family val="2"/>
      <charset val="1"/>
    </font>
    <font>
      <b/>
      <sz val="10"/>
      <color theme="0"/>
      <name val="Arial"/>
      <family val="2"/>
      <charset val="1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55A228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rgb="FF55A228"/>
      <name val="Arial"/>
      <family val="2"/>
      <charset val="1"/>
    </font>
    <font>
      <sz val="10"/>
      <color rgb="FF333333"/>
      <name val="Arial"/>
      <family val="2"/>
    </font>
    <font>
      <b/>
      <u/>
      <sz val="10"/>
      <color theme="0"/>
      <name val="Arial"/>
      <family val="2"/>
    </font>
    <font>
      <sz val="10"/>
      <color rgb="FF55A22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0"/>
      <name val="Arial"/>
      <family val="2"/>
    </font>
    <font>
      <b/>
      <sz val="11"/>
      <name val="Arial"/>
      <family val="2"/>
    </font>
    <font>
      <i/>
      <vertAlign val="superscript"/>
      <sz val="10"/>
      <color theme="1"/>
      <name val="Calibri"/>
      <family val="2"/>
      <scheme val="minor"/>
    </font>
    <font>
      <b/>
      <vertAlign val="superscript"/>
      <sz val="10"/>
      <color theme="0"/>
      <name val="Arial"/>
      <family val="2"/>
    </font>
    <font>
      <b/>
      <vertAlign val="superscript"/>
      <sz val="8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rgb="FFCCCC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rgb="FF54A228"/>
        <bgColor indexed="64"/>
      </patternFill>
    </fill>
    <fill>
      <patternFill patternType="solid">
        <fgColor rgb="FF54A228"/>
        <bgColor rgb="FFDDDDDD"/>
      </patternFill>
    </fill>
    <fill>
      <patternFill patternType="solid">
        <fgColor rgb="FFEBF8E4"/>
        <bgColor indexed="64"/>
      </patternFill>
    </fill>
    <fill>
      <patternFill patternType="solid">
        <fgColor rgb="FFEBF8E4"/>
        <bgColor rgb="FFCCCCCC"/>
      </patternFill>
    </fill>
    <fill>
      <patternFill patternType="solid">
        <fgColor rgb="FF55A127"/>
        <bgColor indexed="64"/>
      </patternFill>
    </fill>
    <fill>
      <patternFill patternType="solid">
        <fgColor rgb="FFF3FFF3"/>
        <bgColor indexed="64"/>
      </patternFill>
    </fill>
  </fills>
  <borders count="2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6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05">
    <xf numFmtId="0" fontId="0" fillId="0" borderId="0" xfId="0"/>
    <xf numFmtId="0" fontId="11" fillId="3" borderId="0" xfId="0" applyFont="1" applyFill="1"/>
    <xf numFmtId="0" fontId="0" fillId="3" borderId="0" xfId="0" applyFill="1"/>
    <xf numFmtId="0" fontId="1" fillId="3" borderId="0" xfId="0" applyFont="1" applyFill="1"/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/>
    </xf>
    <xf numFmtId="166" fontId="8" fillId="3" borderId="0" xfId="0" applyNumberFormat="1" applyFont="1" applyFill="1" applyAlignment="1" applyProtection="1">
      <alignment horizontal="right"/>
      <protection locked="0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165" fontId="0" fillId="3" borderId="1" xfId="0" applyNumberFormat="1" applyFill="1" applyBorder="1" applyAlignment="1">
      <alignment horizontal="center" vertical="center"/>
    </xf>
    <xf numFmtId="10" fontId="0" fillId="3" borderId="1" xfId="1" applyNumberFormat="1" applyFont="1" applyFill="1" applyBorder="1" applyAlignment="1">
      <alignment horizontal="center" vertical="center"/>
    </xf>
    <xf numFmtId="10" fontId="0" fillId="2" borderId="1" xfId="1" applyNumberFormat="1" applyFont="1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65" fontId="0" fillId="7" borderId="1" xfId="0" applyNumberFormat="1" applyFill="1" applyBorder="1" applyAlignment="1">
      <alignment horizontal="center" vertical="center"/>
    </xf>
    <xf numFmtId="10" fontId="0" fillId="7" borderId="1" xfId="1" applyNumberFormat="1" applyFont="1" applyFill="1" applyBorder="1" applyAlignment="1">
      <alignment horizontal="center" vertical="center"/>
    </xf>
    <xf numFmtId="165" fontId="0" fillId="8" borderId="1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1" fillId="4" borderId="1" xfId="0" applyFont="1" applyFill="1" applyBorder="1" applyAlignment="1">
      <alignment horizontal="left" vertical="center" indent="1"/>
    </xf>
    <xf numFmtId="0" fontId="14" fillId="7" borderId="1" xfId="0" applyFont="1" applyFill="1" applyBorder="1" applyAlignment="1">
      <alignment horizontal="left" vertical="center" indent="1"/>
    </xf>
    <xf numFmtId="0" fontId="13" fillId="6" borderId="6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vertical="top"/>
    </xf>
    <xf numFmtId="0" fontId="3" fillId="3" borderId="0" xfId="0" applyFont="1" applyFill="1" applyAlignment="1">
      <alignment vertical="center"/>
    </xf>
    <xf numFmtId="0" fontId="17" fillId="3" borderId="0" xfId="0" applyFont="1" applyFill="1"/>
    <xf numFmtId="165" fontId="0" fillId="3" borderId="1" xfId="0" applyNumberFormat="1" applyFill="1" applyBorder="1" applyAlignment="1" applyProtection="1">
      <alignment horizontal="center" vertical="center"/>
      <protection hidden="1"/>
    </xf>
    <xf numFmtId="165" fontId="0" fillId="7" borderId="1" xfId="0" applyNumberFormat="1" applyFill="1" applyBorder="1" applyAlignment="1" applyProtection="1">
      <alignment horizontal="center" vertical="center"/>
      <protection hidden="1"/>
    </xf>
    <xf numFmtId="10" fontId="0" fillId="3" borderId="1" xfId="4" applyNumberFormat="1" applyFont="1" applyFill="1" applyBorder="1" applyAlignment="1">
      <alignment horizontal="center" vertical="center"/>
    </xf>
    <xf numFmtId="10" fontId="0" fillId="7" borderId="1" xfId="4" applyNumberFormat="1" applyFont="1" applyFill="1" applyBorder="1" applyAlignment="1">
      <alignment horizontal="center" vertical="center"/>
    </xf>
    <xf numFmtId="166" fontId="0" fillId="3" borderId="1" xfId="4" applyNumberFormat="1" applyFont="1" applyFill="1" applyBorder="1" applyAlignment="1">
      <alignment horizontal="center" vertical="center"/>
    </xf>
    <xf numFmtId="166" fontId="0" fillId="7" borderId="1" xfId="4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65" fontId="0" fillId="3" borderId="12" xfId="0" applyNumberFormat="1" applyFill="1" applyBorder="1" applyAlignment="1">
      <alignment horizontal="center" vertical="center"/>
    </xf>
    <xf numFmtId="165" fontId="0" fillId="7" borderId="12" xfId="0" applyNumberFormat="1" applyFill="1" applyBorder="1" applyAlignment="1">
      <alignment horizontal="center" vertical="center"/>
    </xf>
    <xf numFmtId="165" fontId="0" fillId="3" borderId="13" xfId="0" applyNumberFormat="1" applyFill="1" applyBorder="1" applyAlignment="1">
      <alignment horizontal="center" vertical="center"/>
    </xf>
    <xf numFmtId="165" fontId="0" fillId="7" borderId="13" xfId="0" applyNumberFormat="1" applyFill="1" applyBorder="1" applyAlignment="1">
      <alignment horizontal="center" vertical="center"/>
    </xf>
    <xf numFmtId="10" fontId="0" fillId="3" borderId="7" xfId="1" applyNumberFormat="1" applyFont="1" applyFill="1" applyBorder="1" applyAlignment="1">
      <alignment horizontal="center" vertical="center"/>
    </xf>
    <xf numFmtId="165" fontId="0" fillId="3" borderId="10" xfId="0" applyNumberFormat="1" applyFill="1" applyBorder="1" applyAlignment="1">
      <alignment horizontal="center" vertical="center"/>
    </xf>
    <xf numFmtId="165" fontId="0" fillId="3" borderId="14" xfId="0" applyNumberFormat="1" applyFill="1" applyBorder="1" applyAlignment="1">
      <alignment horizontal="center" vertical="center"/>
    </xf>
    <xf numFmtId="10" fontId="0" fillId="2" borderId="7" xfId="1" applyNumberFormat="1" applyFont="1" applyFill="1" applyBorder="1" applyAlignment="1">
      <alignment horizontal="center" vertical="center"/>
    </xf>
    <xf numFmtId="165" fontId="0" fillId="2" borderId="7" xfId="0" applyNumberFormat="1" applyFill="1" applyBorder="1" applyAlignment="1">
      <alignment horizontal="center" vertical="center"/>
    </xf>
    <xf numFmtId="165" fontId="0" fillId="3" borderId="7" xfId="0" applyNumberForma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166" fontId="0" fillId="3" borderId="7" xfId="4" applyNumberFormat="1" applyFont="1" applyFill="1" applyBorder="1" applyAlignment="1">
      <alignment horizontal="center" vertical="center"/>
    </xf>
    <xf numFmtId="10" fontId="0" fillId="3" borderId="7" xfId="4" applyNumberFormat="1" applyFont="1" applyFill="1" applyBorder="1" applyAlignment="1">
      <alignment horizontal="center" vertical="center"/>
    </xf>
    <xf numFmtId="0" fontId="0" fillId="3" borderId="0" xfId="0" applyFill="1" applyAlignment="1" applyProtection="1">
      <alignment horizontal="center"/>
      <protection locked="0"/>
    </xf>
    <xf numFmtId="0" fontId="15" fillId="3" borderId="0" xfId="0" applyFont="1" applyFill="1" applyAlignment="1">
      <alignment horizontal="left" vertical="center"/>
    </xf>
    <xf numFmtId="0" fontId="3" fillId="7" borderId="15" xfId="0" applyFont="1" applyFill="1" applyBorder="1" applyAlignment="1" applyProtection="1">
      <alignment vertical="center"/>
      <protection hidden="1"/>
    </xf>
    <xf numFmtId="0" fontId="3" fillId="3" borderId="16" xfId="0" applyFont="1" applyFill="1" applyBorder="1" applyAlignment="1" applyProtection="1">
      <alignment vertical="center"/>
      <protection hidden="1"/>
    </xf>
    <xf numFmtId="8" fontId="19" fillId="3" borderId="1" xfId="0" applyNumberFormat="1" applyFont="1" applyFill="1" applyBorder="1" applyAlignment="1" applyProtection="1">
      <alignment horizontal="right"/>
      <protection locked="0" hidden="1"/>
    </xf>
    <xf numFmtId="0" fontId="13" fillId="6" borderId="0" xfId="0" applyFont="1" applyFill="1" applyAlignment="1">
      <alignment horizontal="center" vertical="center" wrapText="1"/>
    </xf>
    <xf numFmtId="10" fontId="0" fillId="3" borderId="0" xfId="4" applyNumberFormat="1" applyFont="1" applyFill="1" applyBorder="1" applyAlignment="1">
      <alignment horizontal="center" vertical="center"/>
    </xf>
    <xf numFmtId="10" fontId="0" fillId="7" borderId="0" xfId="4" applyNumberFormat="1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 applyProtection="1">
      <alignment horizontal="center" vertical="center"/>
      <protection locked="0"/>
    </xf>
    <xf numFmtId="0" fontId="21" fillId="6" borderId="5" xfId="0" applyFont="1" applyFill="1" applyBorder="1" applyAlignment="1">
      <alignment horizontal="center" vertical="center" wrapText="1"/>
    </xf>
    <xf numFmtId="166" fontId="4" fillId="3" borderId="7" xfId="4" applyNumberFormat="1" applyFont="1" applyFill="1" applyBorder="1" applyAlignment="1">
      <alignment horizontal="center" vertical="center"/>
    </xf>
    <xf numFmtId="166" fontId="4" fillId="3" borderId="1" xfId="4" applyNumberFormat="1" applyFont="1" applyFill="1" applyBorder="1" applyAlignment="1">
      <alignment horizontal="center" vertical="center"/>
    </xf>
    <xf numFmtId="166" fontId="4" fillId="7" borderId="1" xfId="4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8" fontId="22" fillId="0" borderId="7" xfId="0" applyNumberFormat="1" applyFont="1" applyBorder="1" applyAlignment="1" applyProtection="1">
      <alignment horizontal="right"/>
      <protection locked="0" hidden="1"/>
    </xf>
    <xf numFmtId="0" fontId="16" fillId="0" borderId="1" xfId="0" applyFont="1" applyBorder="1" applyAlignment="1" applyProtection="1">
      <alignment horizontal="right" vertical="center"/>
      <protection locked="0"/>
    </xf>
    <xf numFmtId="10" fontId="23" fillId="3" borderId="7" xfId="4" applyNumberFormat="1" applyFont="1" applyFill="1" applyBorder="1" applyAlignment="1">
      <alignment horizontal="center" vertical="center"/>
    </xf>
    <xf numFmtId="10" fontId="23" fillId="3" borderId="1" xfId="4" applyNumberFormat="1" applyFont="1" applyFill="1" applyBorder="1" applyAlignment="1">
      <alignment horizontal="center" vertical="center"/>
    </xf>
    <xf numFmtId="10" fontId="23" fillId="7" borderId="1" xfId="4" applyNumberFormat="1" applyFont="1" applyFill="1" applyBorder="1" applyAlignment="1">
      <alignment horizontal="center" vertical="center"/>
    </xf>
    <xf numFmtId="10" fontId="23" fillId="7" borderId="1" xfId="1" applyNumberFormat="1" applyFont="1" applyFill="1" applyBorder="1" applyAlignment="1">
      <alignment horizontal="center" vertical="center"/>
    </xf>
    <xf numFmtId="0" fontId="0" fillId="9" borderId="5" xfId="0" applyFill="1" applyBorder="1" applyAlignment="1">
      <alignment vertical="center"/>
    </xf>
    <xf numFmtId="0" fontId="0" fillId="3" borderId="5" xfId="0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166" fontId="3" fillId="3" borderId="17" xfId="0" applyNumberFormat="1" applyFont="1" applyFill="1" applyBorder="1" applyAlignment="1" applyProtection="1">
      <alignment vertical="center"/>
      <protection hidden="1"/>
    </xf>
    <xf numFmtId="166" fontId="20" fillId="0" borderId="0" xfId="0" applyNumberFormat="1" applyFont="1"/>
    <xf numFmtId="166" fontId="0" fillId="0" borderId="0" xfId="0" applyNumberFormat="1"/>
    <xf numFmtId="0" fontId="24" fillId="3" borderId="0" xfId="0" applyFont="1" applyFill="1" applyAlignment="1">
      <alignment horizontal="right" vertical="center"/>
    </xf>
    <xf numFmtId="8" fontId="22" fillId="0" borderId="18" xfId="0" applyNumberFormat="1" applyFont="1" applyBorder="1" applyAlignment="1" applyProtection="1">
      <alignment horizontal="right"/>
      <protection hidden="1"/>
    </xf>
    <xf numFmtId="8" fontId="19" fillId="3" borderId="18" xfId="0" applyNumberFormat="1" applyFont="1" applyFill="1" applyBorder="1" applyAlignment="1" applyProtection="1">
      <alignment horizontal="right"/>
      <protection locked="0" hidden="1"/>
    </xf>
    <xf numFmtId="10" fontId="25" fillId="7" borderId="1" xfId="1" applyNumberFormat="1" applyFont="1" applyFill="1" applyBorder="1" applyAlignment="1">
      <alignment horizontal="center" vertical="center"/>
    </xf>
    <xf numFmtId="8" fontId="19" fillId="10" borderId="1" xfId="0" applyNumberFormat="1" applyFont="1" applyFill="1" applyBorder="1" applyAlignment="1" applyProtection="1">
      <alignment horizontal="right"/>
      <protection locked="0" hidden="1"/>
    </xf>
    <xf numFmtId="0" fontId="10" fillId="3" borderId="10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0" fontId="10" fillId="3" borderId="18" xfId="0" applyFont="1" applyFill="1" applyBorder="1" applyAlignment="1">
      <alignment horizontal="left" vertical="center" wrapText="1"/>
    </xf>
    <xf numFmtId="0" fontId="10" fillId="10" borderId="7" xfId="0" applyFont="1" applyFill="1" applyBorder="1" applyAlignment="1">
      <alignment horizontal="left" vertical="center" wrapText="1"/>
    </xf>
    <xf numFmtId="0" fontId="10" fillId="3" borderId="18" xfId="0" applyFont="1" applyFill="1" applyBorder="1" applyAlignment="1">
      <alignment horizontal="right" vertical="center" wrapText="1"/>
    </xf>
    <xf numFmtId="8" fontId="10" fillId="0" borderId="7" xfId="0" applyNumberFormat="1" applyFont="1" applyBorder="1" applyAlignment="1" applyProtection="1">
      <alignment horizontal="left" vertical="center" wrapText="1"/>
      <protection locked="0" hidden="1"/>
    </xf>
    <xf numFmtId="0" fontId="29" fillId="6" borderId="5" xfId="0" applyFont="1" applyFill="1" applyBorder="1" applyAlignment="1">
      <alignment horizontal="center" vertical="center"/>
    </xf>
    <xf numFmtId="0" fontId="17" fillId="7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left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4" fillId="7" borderId="19" xfId="0" applyFont="1" applyFill="1" applyBorder="1" applyAlignment="1">
      <alignment horizontal="left" vertical="center" wrapText="1"/>
    </xf>
    <xf numFmtId="0" fontId="14" fillId="7" borderId="20" xfId="0" applyFont="1" applyFill="1" applyBorder="1" applyAlignment="1">
      <alignment horizontal="left" vertical="center" wrapText="1"/>
    </xf>
    <xf numFmtId="0" fontId="14" fillId="7" borderId="21" xfId="0" applyFont="1" applyFill="1" applyBorder="1" applyAlignment="1">
      <alignment horizontal="left" vertical="center" wrapText="1"/>
    </xf>
    <xf numFmtId="0" fontId="14" fillId="7" borderId="22" xfId="0" applyFont="1" applyFill="1" applyBorder="1" applyAlignment="1">
      <alignment horizontal="left" vertical="center" wrapText="1"/>
    </xf>
    <xf numFmtId="0" fontId="14" fillId="7" borderId="10" xfId="0" applyFont="1" applyFill="1" applyBorder="1" applyAlignment="1">
      <alignment horizontal="left" vertical="center" wrapText="1"/>
    </xf>
    <xf numFmtId="0" fontId="14" fillId="7" borderId="23" xfId="0" applyFont="1" applyFill="1" applyBorder="1" applyAlignment="1">
      <alignment horizontal="left" vertical="center" wrapText="1"/>
    </xf>
    <xf numFmtId="0" fontId="7" fillId="7" borderId="19" xfId="0" applyFont="1" applyFill="1" applyBorder="1" applyAlignment="1">
      <alignment horizontal="left" vertical="center" wrapText="1"/>
    </xf>
  </cellXfs>
  <cellStyles count="6">
    <cellStyle name="Hipervínculo" xfId="2" builtinId="8" hidden="1"/>
    <cellStyle name="Hipervínculo visitado" xfId="3" builtinId="9" hidden="1"/>
    <cellStyle name="Moneda" xfId="4" builtinId="4"/>
    <cellStyle name="Moneda 2" xfId="5" xr:uid="{00000000-0005-0000-0000-000003000000}"/>
    <cellStyle name="Normal" xfId="0" builtinId="0"/>
    <cellStyle name="Porcentaje" xfId="1" builtinId="5"/>
  </cellStyles>
  <dxfs count="2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F3FFF3"/>
      <color rgb="FF3A7852"/>
      <color rgb="FFEBF8E4"/>
      <color rgb="FF55A228"/>
      <color rgb="FFCAEDB5"/>
      <color rgb="FF55A127"/>
      <color rgb="FFFFFFFF"/>
      <color rgb="FF54A228"/>
      <color rgb="FFE7F6FF"/>
      <color rgb="FFFF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271986</xdr:colOff>
      <xdr:row>0</xdr:row>
      <xdr:rowOff>29158</xdr:rowOff>
    </xdr:from>
    <xdr:to>
      <xdr:col>2</xdr:col>
      <xdr:colOff>444227</xdr:colOff>
      <xdr:row>4</xdr:row>
      <xdr:rowOff>97193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4655" b="14655"/>
        <a:stretch/>
      </xdr:blipFill>
      <xdr:spPr>
        <a:xfrm>
          <a:off x="271986" y="29158"/>
          <a:ext cx="2961705" cy="8455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271986</xdr:colOff>
      <xdr:row>0</xdr:row>
      <xdr:rowOff>29158</xdr:rowOff>
    </xdr:from>
    <xdr:to>
      <xdr:col>2</xdr:col>
      <xdr:colOff>444227</xdr:colOff>
      <xdr:row>4</xdr:row>
      <xdr:rowOff>97193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94C11C2B-1026-45A4-BF0D-CF49B108A6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4655" b="14655"/>
        <a:stretch/>
      </xdr:blipFill>
      <xdr:spPr>
        <a:xfrm>
          <a:off x="271986" y="29158"/>
          <a:ext cx="2963066" cy="830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1:AC133"/>
  <sheetViews>
    <sheetView showGridLines="0" tabSelected="1" topLeftCell="A7" zoomScale="98" zoomScaleNormal="98" zoomScalePageLayoutView="125" workbookViewId="0">
      <selection activeCell="D15" sqref="D15"/>
    </sheetView>
  </sheetViews>
  <sheetFormatPr baseColWidth="10" defaultRowHeight="15" x14ac:dyDescent="0.25"/>
  <cols>
    <col min="1" max="1" width="8" customWidth="1"/>
    <col min="2" max="2" width="33.85546875" customWidth="1"/>
    <col min="3" max="3" width="31.42578125" customWidth="1"/>
    <col min="4" max="5" width="14.42578125" customWidth="1"/>
    <col min="6" max="6" width="20.5703125" customWidth="1"/>
    <col min="7" max="8" width="16" customWidth="1"/>
    <col min="9" max="9" width="17.140625" customWidth="1"/>
    <col min="10" max="10" width="14.140625" customWidth="1"/>
    <col min="11" max="12" width="17.85546875" style="8" customWidth="1"/>
    <col min="13" max="16" width="11.5703125" style="8" customWidth="1"/>
    <col min="17" max="17" width="18.42578125" style="8" customWidth="1"/>
    <col min="18" max="18" width="11.5703125" style="8" hidden="1" customWidth="1"/>
    <col min="19" max="19" width="4" customWidth="1"/>
    <col min="20" max="20" width="6.140625" customWidth="1"/>
    <col min="21" max="21" width="24" customWidth="1"/>
    <col min="22" max="22" width="16.42578125" customWidth="1"/>
    <col min="23" max="23" width="14.7109375" customWidth="1"/>
    <col min="24" max="24" width="12.85546875" customWidth="1"/>
    <col min="25" max="25" width="10.28515625" customWidth="1"/>
    <col min="26" max="28" width="9.5703125" customWidth="1"/>
    <col min="29" max="29" width="28.5703125" customWidth="1"/>
    <col min="30" max="34" width="11.42578125" customWidth="1"/>
  </cols>
  <sheetData>
    <row r="1" spans="2:18" s="2" customFormat="1" x14ac:dyDescent="0.25">
      <c r="K1" s="7"/>
      <c r="L1" s="7"/>
      <c r="M1" s="7"/>
      <c r="N1" s="7"/>
      <c r="O1" s="7"/>
      <c r="P1" s="7"/>
      <c r="Q1" s="7"/>
      <c r="R1" s="7"/>
    </row>
    <row r="2" spans="2:18" s="2" customFormat="1" x14ac:dyDescent="0.25">
      <c r="K2" s="7"/>
      <c r="L2" s="7"/>
      <c r="M2" s="7"/>
      <c r="N2" s="7"/>
      <c r="O2" s="7"/>
      <c r="P2" s="7"/>
      <c r="Q2" s="7"/>
      <c r="R2" s="7"/>
    </row>
    <row r="3" spans="2:18" s="2" customFormat="1" x14ac:dyDescent="0.25">
      <c r="K3" s="7"/>
      <c r="L3" s="49" t="s">
        <v>20</v>
      </c>
      <c r="M3" s="7"/>
      <c r="N3" s="7"/>
      <c r="O3" s="7"/>
      <c r="P3" s="7"/>
      <c r="Q3" s="7"/>
      <c r="R3" s="7"/>
    </row>
    <row r="4" spans="2:18" s="2" customFormat="1" x14ac:dyDescent="0.25">
      <c r="K4" s="7"/>
      <c r="L4" s="49" t="s">
        <v>21</v>
      </c>
      <c r="M4" s="7"/>
      <c r="N4" s="7"/>
      <c r="O4" s="7"/>
      <c r="P4" s="7"/>
      <c r="Q4" s="7"/>
      <c r="R4" s="7"/>
    </row>
    <row r="5" spans="2:18" s="2" customFormat="1" x14ac:dyDescent="0.25">
      <c r="K5" s="7"/>
      <c r="L5" s="7"/>
      <c r="M5" s="7"/>
      <c r="N5" s="7"/>
      <c r="O5" s="7"/>
      <c r="P5" s="7"/>
      <c r="Q5" s="7"/>
      <c r="R5" s="7"/>
    </row>
    <row r="6" spans="2:18" s="2" customFormat="1" ht="26.25" x14ac:dyDescent="0.4">
      <c r="B6" s="1" t="s">
        <v>3</v>
      </c>
      <c r="K6" s="7"/>
      <c r="L6" s="7"/>
      <c r="M6" s="7"/>
      <c r="N6" s="7"/>
      <c r="O6" s="7"/>
      <c r="P6" s="7"/>
      <c r="Q6" s="7"/>
      <c r="R6" s="7"/>
    </row>
    <row r="7" spans="2:18" s="2" customFormat="1" x14ac:dyDescent="0.25">
      <c r="K7" s="7"/>
      <c r="L7" s="7"/>
      <c r="M7" s="7"/>
      <c r="N7" s="7"/>
      <c r="O7" s="7"/>
      <c r="P7" s="7"/>
      <c r="Q7" s="7"/>
      <c r="R7" s="7"/>
    </row>
    <row r="8" spans="2:18" s="2" customFormat="1" ht="24" customHeight="1" x14ac:dyDescent="0.25">
      <c r="B8" s="91" t="s">
        <v>4</v>
      </c>
      <c r="C8" s="92"/>
      <c r="D8" s="93"/>
      <c r="E8" s="93"/>
      <c r="F8" s="93"/>
      <c r="G8" s="93"/>
      <c r="H8" s="3"/>
      <c r="K8" s="7"/>
      <c r="L8" s="7"/>
      <c r="M8" s="7"/>
      <c r="N8" s="7"/>
      <c r="O8" s="7"/>
      <c r="P8" s="7"/>
      <c r="Q8" s="7"/>
      <c r="R8" s="7"/>
    </row>
    <row r="9" spans="2:18" s="2" customFormat="1" ht="16.5" customHeight="1" x14ac:dyDescent="0.25">
      <c r="B9" s="82" t="s">
        <v>18</v>
      </c>
      <c r="C9" s="66" t="s">
        <v>34</v>
      </c>
      <c r="D9" s="4"/>
      <c r="E9" s="4"/>
      <c r="F9" s="4"/>
      <c r="G9" s="4"/>
      <c r="H9" s="3"/>
      <c r="K9" s="7"/>
      <c r="L9" s="7"/>
      <c r="M9" s="7"/>
      <c r="N9" s="7"/>
      <c r="O9" s="7"/>
      <c r="P9" s="7"/>
      <c r="Q9" s="7"/>
      <c r="R9" s="7"/>
    </row>
    <row r="10" spans="2:18" s="2" customFormat="1" x14ac:dyDescent="0.25">
      <c r="B10" s="82" t="s">
        <v>26</v>
      </c>
      <c r="C10" s="53"/>
      <c r="D10" s="28"/>
      <c r="K10" s="7"/>
      <c r="L10" s="7"/>
      <c r="M10" s="7"/>
      <c r="N10" s="7"/>
      <c r="O10" s="7"/>
      <c r="P10" s="7"/>
      <c r="Q10" s="7"/>
      <c r="R10" s="7"/>
    </row>
    <row r="11" spans="2:18" s="2" customFormat="1" ht="25.5" customHeight="1" x14ac:dyDescent="0.25">
      <c r="B11" s="83" t="s">
        <v>48</v>
      </c>
      <c r="C11" s="53" t="str">
        <f>IFERROR(VLOOKUP($C$10,Taulesllistes!B4:C6,2,0),IFERROR(VLOOKUP($C$10,Taulesllistes!B9:C11,2,0),IFERROR(VLOOKUP($C$10,Taulesllistes!B14:C16,2,0),"0,00 €")))</f>
        <v>0,00 €</v>
      </c>
      <c r="K11" s="7"/>
      <c r="L11" s="7"/>
      <c r="M11" s="7"/>
      <c r="N11" s="7"/>
      <c r="O11" s="7"/>
      <c r="P11" s="7"/>
      <c r="Q11" s="7"/>
      <c r="R11" s="7"/>
    </row>
    <row r="12" spans="2:18" s="2" customFormat="1" ht="8.25" customHeight="1" x14ac:dyDescent="0.25">
      <c r="B12" s="84"/>
      <c r="C12" s="78"/>
      <c r="K12" s="7"/>
      <c r="L12" s="7"/>
      <c r="M12" s="7"/>
      <c r="N12" s="7"/>
      <c r="O12" s="7"/>
      <c r="P12" s="7"/>
      <c r="Q12" s="7"/>
      <c r="R12" s="7"/>
    </row>
    <row r="13" spans="2:18" s="2" customFormat="1" ht="25.5" customHeight="1" x14ac:dyDescent="0.25">
      <c r="B13" s="85" t="s">
        <v>49</v>
      </c>
      <c r="C13" s="81">
        <v>0</v>
      </c>
      <c r="K13" s="7"/>
      <c r="L13" s="7"/>
      <c r="M13" s="7"/>
      <c r="N13" s="7"/>
      <c r="O13" s="7"/>
      <c r="P13" s="7"/>
      <c r="Q13" s="7"/>
      <c r="R13" s="7"/>
    </row>
    <row r="14" spans="2:18" s="2" customFormat="1" ht="8.25" customHeight="1" x14ac:dyDescent="0.25">
      <c r="B14" s="86"/>
      <c r="C14" s="79"/>
      <c r="K14" s="7"/>
      <c r="L14" s="7"/>
      <c r="M14" s="7"/>
      <c r="N14" s="7"/>
      <c r="O14" s="7"/>
      <c r="P14" s="7"/>
      <c r="Q14" s="7"/>
      <c r="R14" s="7"/>
    </row>
    <row r="15" spans="2:18" s="2" customFormat="1" ht="28.5" customHeight="1" x14ac:dyDescent="0.25">
      <c r="B15" s="87" t="s">
        <v>50</v>
      </c>
      <c r="C15" s="65"/>
      <c r="K15" s="7"/>
      <c r="L15" s="7"/>
      <c r="M15" s="7"/>
      <c r="N15" s="7"/>
      <c r="O15" s="7"/>
      <c r="P15" s="7"/>
      <c r="Q15" s="7"/>
      <c r="R15" s="7"/>
    </row>
    <row r="16" spans="2:18" s="2" customFormat="1" x14ac:dyDescent="0.25">
      <c r="B16" s="5"/>
      <c r="C16" s="6"/>
      <c r="K16" s="7"/>
      <c r="L16" s="7"/>
      <c r="M16" s="7"/>
      <c r="N16" s="7"/>
      <c r="O16" s="7"/>
      <c r="P16" s="7"/>
      <c r="Q16" s="7"/>
      <c r="R16" s="7"/>
    </row>
    <row r="17" spans="2:29" s="10" customFormat="1" ht="23.25" customHeight="1" x14ac:dyDescent="0.25">
      <c r="B17" s="9" t="s">
        <v>0</v>
      </c>
      <c r="D17" s="94" t="s">
        <v>12</v>
      </c>
      <c r="E17" s="95"/>
      <c r="F17" s="35"/>
      <c r="G17" s="96" t="s">
        <v>14</v>
      </c>
      <c r="H17" s="97"/>
      <c r="I17" s="9"/>
      <c r="K17" s="20"/>
      <c r="L17" s="20"/>
      <c r="M17" s="20"/>
      <c r="N17" s="20"/>
      <c r="R17" s="20"/>
      <c r="U17" s="2"/>
      <c r="V17" s="2"/>
      <c r="W17" s="2"/>
      <c r="X17" s="2"/>
      <c r="Y17" s="2"/>
      <c r="Z17" s="2"/>
    </row>
    <row r="18" spans="2:29" s="10" customFormat="1" ht="37.5" customHeight="1" x14ac:dyDescent="0.25">
      <c r="B18" s="25" t="s">
        <v>22</v>
      </c>
      <c r="C18" s="23" t="s">
        <v>74</v>
      </c>
      <c r="D18" s="88" t="s">
        <v>75</v>
      </c>
      <c r="E18" s="24" t="s">
        <v>13</v>
      </c>
      <c r="F18" s="57" t="s">
        <v>27</v>
      </c>
      <c r="G18" s="58" t="s">
        <v>1</v>
      </c>
      <c r="H18" s="58" t="s">
        <v>15</v>
      </c>
      <c r="I18" s="57" t="s">
        <v>28</v>
      </c>
      <c r="J18" s="25" t="s">
        <v>23</v>
      </c>
      <c r="K18" s="25" t="s">
        <v>16</v>
      </c>
      <c r="L18" s="25" t="s">
        <v>17</v>
      </c>
      <c r="M18" s="25" t="s">
        <v>2</v>
      </c>
      <c r="N18" s="59" t="s">
        <v>29</v>
      </c>
      <c r="O18" s="57" t="s">
        <v>30</v>
      </c>
      <c r="P18" s="57" t="s">
        <v>31</v>
      </c>
      <c r="Q18" s="57" t="s">
        <v>32</v>
      </c>
      <c r="R18" s="54"/>
      <c r="U18" s="2"/>
      <c r="V18" s="2"/>
      <c r="W18" s="2"/>
      <c r="X18" s="2"/>
      <c r="Y18" s="2"/>
      <c r="Z18" s="2"/>
    </row>
    <row r="19" spans="2:29" s="10" customFormat="1" ht="20.100000000000001" customHeight="1" x14ac:dyDescent="0.25">
      <c r="B19" s="21" t="s">
        <v>19</v>
      </c>
      <c r="C19" s="29">
        <f>IF(ISBLANK($C$10),$C$13,IF($C$11&gt;0,$C$11-$C$15,"0,00"))</f>
        <v>0</v>
      </c>
      <c r="D19" s="40">
        <v>0.03</v>
      </c>
      <c r="E19" s="41">
        <f t="shared" ref="E19:E26" si="0">C19*D19</f>
        <v>0</v>
      </c>
      <c r="F19" s="42">
        <f>+C19-E19</f>
        <v>0</v>
      </c>
      <c r="G19" s="43">
        <v>0</v>
      </c>
      <c r="H19" s="44">
        <f t="shared" ref="H19:H26" si="1">(C19-E19)*G19</f>
        <v>0</v>
      </c>
      <c r="I19" s="45">
        <f t="shared" ref="I19:I26" si="2">C19-E19+H19</f>
        <v>0</v>
      </c>
      <c r="J19" s="46">
        <v>1</v>
      </c>
      <c r="K19" s="47">
        <f>C19-E19</f>
        <v>0</v>
      </c>
      <c r="L19" s="47">
        <v>0</v>
      </c>
      <c r="M19" s="48">
        <v>0</v>
      </c>
      <c r="N19" s="67">
        <v>0</v>
      </c>
      <c r="O19" s="60">
        <f>+C19-E19+H19</f>
        <v>0</v>
      </c>
      <c r="P19" s="60">
        <f>(C19-E19+H19)-F19</f>
        <v>0</v>
      </c>
      <c r="Q19" s="60">
        <v>0</v>
      </c>
      <c r="R19" s="55"/>
      <c r="U19" s="2"/>
      <c r="V19" s="2"/>
      <c r="W19" s="2"/>
      <c r="X19" s="2"/>
      <c r="Y19" s="2"/>
      <c r="Z19" s="2"/>
    </row>
    <row r="20" spans="2:29" s="10" customFormat="1" ht="20.100000000000001" customHeight="1" x14ac:dyDescent="0.25">
      <c r="B20" s="21" t="s">
        <v>5</v>
      </c>
      <c r="C20" s="29">
        <f>IF(ISBLANK($C$10),$C$13,IF($C$11&gt;0,$C$11-$C$15,"0,00"))</f>
        <v>0</v>
      </c>
      <c r="D20" s="12">
        <v>0</v>
      </c>
      <c r="E20" s="36">
        <f t="shared" si="0"/>
        <v>0</v>
      </c>
      <c r="F20" s="38">
        <f>+C20-E20</f>
        <v>0</v>
      </c>
      <c r="G20" s="13">
        <v>0</v>
      </c>
      <c r="H20" s="14">
        <f t="shared" si="1"/>
        <v>0</v>
      </c>
      <c r="I20" s="11">
        <f t="shared" si="2"/>
        <v>0</v>
      </c>
      <c r="J20" s="15">
        <v>2</v>
      </c>
      <c r="K20" s="33">
        <f>0.6*(C20-E20)+H20</f>
        <v>0</v>
      </c>
      <c r="L20" s="33">
        <f>0.4*(C20-E20)</f>
        <v>0</v>
      </c>
      <c r="M20" s="31">
        <v>0</v>
      </c>
      <c r="N20" s="68">
        <v>0</v>
      </c>
      <c r="O20" s="61">
        <f t="shared" ref="O20:O26" si="3">+C20-E20+H20</f>
        <v>0</v>
      </c>
      <c r="P20" s="61">
        <f t="shared" ref="P20:P26" si="4">(C20-E20+H20)-F20</f>
        <v>0</v>
      </c>
      <c r="Q20" s="61">
        <v>0</v>
      </c>
      <c r="R20" s="55"/>
      <c r="U20" s="2"/>
      <c r="V20" s="2"/>
      <c r="W20" s="2"/>
      <c r="X20" s="2"/>
      <c r="Y20" s="2"/>
      <c r="Z20" s="2"/>
    </row>
    <row r="21" spans="2:29" s="10" customFormat="1" ht="20.100000000000001" customHeight="1" x14ac:dyDescent="0.25">
      <c r="B21" s="22" t="s">
        <v>6</v>
      </c>
      <c r="C21" s="30">
        <f>IF(ISBLANK($C$10),$C$13-$C$15,IF($C$11&gt;0,$C$11-$C$15,"0,00"))</f>
        <v>0</v>
      </c>
      <c r="D21" s="18">
        <v>0</v>
      </c>
      <c r="E21" s="37">
        <f t="shared" si="0"/>
        <v>0</v>
      </c>
      <c r="F21" s="39">
        <f>+C21-E21</f>
        <v>0</v>
      </c>
      <c r="G21" s="18">
        <v>0</v>
      </c>
      <c r="H21" s="19">
        <f t="shared" si="1"/>
        <v>0</v>
      </c>
      <c r="I21" s="17">
        <f t="shared" si="2"/>
        <v>0</v>
      </c>
      <c r="J21" s="16">
        <v>3</v>
      </c>
      <c r="K21" s="34">
        <f t="shared" ref="K21:K26" si="5">(1/J21)*(C21-E21)+H21</f>
        <v>0</v>
      </c>
      <c r="L21" s="34">
        <f t="shared" ref="L21:L26" si="6">(C21-E21)*(1/J21)</f>
        <v>0</v>
      </c>
      <c r="M21" s="32">
        <v>0</v>
      </c>
      <c r="N21" s="69">
        <v>0</v>
      </c>
      <c r="O21" s="62">
        <f t="shared" si="3"/>
        <v>0</v>
      </c>
      <c r="P21" s="62">
        <f t="shared" si="4"/>
        <v>0</v>
      </c>
      <c r="Q21" s="62">
        <v>0</v>
      </c>
      <c r="R21" s="56"/>
      <c r="U21" s="2"/>
      <c r="V21" s="2"/>
      <c r="W21" s="2"/>
      <c r="X21" s="2"/>
      <c r="Y21" s="2"/>
      <c r="Z21" s="2"/>
    </row>
    <row r="22" spans="2:29" s="10" customFormat="1" ht="20.100000000000001" customHeight="1" x14ac:dyDescent="0.25">
      <c r="B22" s="22" t="s">
        <v>7</v>
      </c>
      <c r="C22" s="30">
        <f t="shared" ref="C22:C26" si="7">IF(ISBLANK($C$10),$C$13-$C$15,IF($C$11&gt;0,$C$11-$C$15,"0,00"))</f>
        <v>0</v>
      </c>
      <c r="D22" s="18">
        <v>0</v>
      </c>
      <c r="E22" s="37">
        <f t="shared" si="0"/>
        <v>0</v>
      </c>
      <c r="F22" s="39">
        <f t="shared" ref="F22:F26" si="8">+C22-E22</f>
        <v>0</v>
      </c>
      <c r="G22" s="80">
        <v>5.0000000000000001E-3</v>
      </c>
      <c r="H22" s="19">
        <f t="shared" si="1"/>
        <v>0</v>
      </c>
      <c r="I22" s="17">
        <f t="shared" si="2"/>
        <v>0</v>
      </c>
      <c r="J22" s="16">
        <v>4</v>
      </c>
      <c r="K22" s="34">
        <f t="shared" si="5"/>
        <v>0</v>
      </c>
      <c r="L22" s="34">
        <f t="shared" si="6"/>
        <v>0</v>
      </c>
      <c r="M22" s="32">
        <v>0</v>
      </c>
      <c r="N22" s="69">
        <v>2.4299999999999999E-2</v>
      </c>
      <c r="O22" s="62">
        <f t="shared" si="3"/>
        <v>0</v>
      </c>
      <c r="P22" s="62">
        <f t="shared" si="4"/>
        <v>0</v>
      </c>
      <c r="Q22" s="62">
        <v>0</v>
      </c>
      <c r="R22" s="56"/>
      <c r="U22" s="2"/>
      <c r="V22" s="2"/>
      <c r="W22" s="2"/>
      <c r="X22" s="2"/>
      <c r="Y22" s="2"/>
      <c r="Z22" s="2"/>
      <c r="AC22" s="27"/>
    </row>
    <row r="23" spans="2:29" s="10" customFormat="1" ht="20.100000000000001" customHeight="1" x14ac:dyDescent="0.25">
      <c r="B23" s="22" t="s">
        <v>8</v>
      </c>
      <c r="C23" s="30">
        <f t="shared" si="7"/>
        <v>0</v>
      </c>
      <c r="D23" s="18">
        <v>0</v>
      </c>
      <c r="E23" s="37">
        <f t="shared" si="0"/>
        <v>0</v>
      </c>
      <c r="F23" s="39">
        <f t="shared" si="8"/>
        <v>0</v>
      </c>
      <c r="G23" s="80">
        <v>7.4999999999999997E-3</v>
      </c>
      <c r="H23" s="19">
        <f t="shared" si="1"/>
        <v>0</v>
      </c>
      <c r="I23" s="17">
        <f t="shared" si="2"/>
        <v>0</v>
      </c>
      <c r="J23" s="16">
        <v>5</v>
      </c>
      <c r="K23" s="34">
        <f t="shared" si="5"/>
        <v>0</v>
      </c>
      <c r="L23" s="34">
        <f t="shared" si="6"/>
        <v>0</v>
      </c>
      <c r="M23" s="32">
        <v>0</v>
      </c>
      <c r="N23" s="69">
        <v>3.0499999999999999E-2</v>
      </c>
      <c r="O23" s="62">
        <f t="shared" si="3"/>
        <v>0</v>
      </c>
      <c r="P23" s="62">
        <f t="shared" si="4"/>
        <v>0</v>
      </c>
      <c r="Q23" s="62">
        <v>0</v>
      </c>
      <c r="R23" s="56"/>
      <c r="U23" s="2"/>
      <c r="V23" s="2"/>
      <c r="W23" s="2"/>
      <c r="X23" s="2"/>
      <c r="Y23" s="2"/>
      <c r="Z23" s="2"/>
      <c r="AC23" s="27"/>
    </row>
    <row r="24" spans="2:29" s="10" customFormat="1" ht="20.100000000000001" customHeight="1" x14ac:dyDescent="0.25">
      <c r="B24" s="22" t="s">
        <v>9</v>
      </c>
      <c r="C24" s="30">
        <f t="shared" si="7"/>
        <v>0</v>
      </c>
      <c r="D24" s="18">
        <v>0</v>
      </c>
      <c r="E24" s="37">
        <f t="shared" si="0"/>
        <v>0</v>
      </c>
      <c r="F24" s="39">
        <f t="shared" si="8"/>
        <v>0</v>
      </c>
      <c r="G24" s="70">
        <v>1.2500000000000001E-2</v>
      </c>
      <c r="H24" s="19">
        <f t="shared" si="1"/>
        <v>0</v>
      </c>
      <c r="I24" s="17">
        <f t="shared" si="2"/>
        <v>0</v>
      </c>
      <c r="J24" s="16">
        <v>6</v>
      </c>
      <c r="K24" s="34">
        <f t="shared" si="5"/>
        <v>0</v>
      </c>
      <c r="L24" s="34">
        <f t="shared" si="6"/>
        <v>0</v>
      </c>
      <c r="M24" s="32">
        <v>0</v>
      </c>
      <c r="N24" s="69">
        <v>4.3999999999999997E-2</v>
      </c>
      <c r="O24" s="62">
        <f t="shared" si="3"/>
        <v>0</v>
      </c>
      <c r="P24" s="62">
        <f t="shared" si="4"/>
        <v>0</v>
      </c>
      <c r="Q24" s="62">
        <v>0</v>
      </c>
      <c r="R24" s="56"/>
      <c r="U24" s="2"/>
      <c r="V24" s="2"/>
      <c r="W24" s="2"/>
      <c r="X24" s="2"/>
      <c r="Y24" s="2"/>
      <c r="Z24" s="2"/>
    </row>
    <row r="25" spans="2:29" s="10" customFormat="1" ht="20.100000000000001" customHeight="1" x14ac:dyDescent="0.25">
      <c r="B25" s="22" t="s">
        <v>10</v>
      </c>
      <c r="C25" s="30">
        <f t="shared" si="7"/>
        <v>0</v>
      </c>
      <c r="D25" s="18">
        <v>0</v>
      </c>
      <c r="E25" s="37">
        <f t="shared" si="0"/>
        <v>0</v>
      </c>
      <c r="F25" s="39">
        <f t="shared" si="8"/>
        <v>0</v>
      </c>
      <c r="G25" s="70">
        <v>1.7500000000000002E-2</v>
      </c>
      <c r="H25" s="19">
        <f>(C25-E25)*G25</f>
        <v>0</v>
      </c>
      <c r="I25" s="17">
        <f t="shared" si="2"/>
        <v>0</v>
      </c>
      <c r="J25" s="16">
        <v>8</v>
      </c>
      <c r="K25" s="34">
        <f t="shared" si="5"/>
        <v>0</v>
      </c>
      <c r="L25" s="34">
        <f t="shared" si="6"/>
        <v>0</v>
      </c>
      <c r="M25" s="32">
        <v>0</v>
      </c>
      <c r="N25" s="69">
        <v>4.8099999999999997E-2</v>
      </c>
      <c r="O25" s="62">
        <f t="shared" si="3"/>
        <v>0</v>
      </c>
      <c r="P25" s="62">
        <f t="shared" si="4"/>
        <v>0</v>
      </c>
      <c r="Q25" s="62">
        <v>0</v>
      </c>
      <c r="R25" s="56"/>
      <c r="U25" s="2"/>
      <c r="V25" s="2"/>
      <c r="W25" s="2"/>
      <c r="X25" s="2"/>
      <c r="Y25" s="2"/>
      <c r="Z25" s="2"/>
    </row>
    <row r="26" spans="2:29" s="10" customFormat="1" ht="20.100000000000001" customHeight="1" x14ac:dyDescent="0.25">
      <c r="B26" s="22" t="s">
        <v>11</v>
      </c>
      <c r="C26" s="30">
        <f t="shared" si="7"/>
        <v>0</v>
      </c>
      <c r="D26" s="18">
        <v>0</v>
      </c>
      <c r="E26" s="37">
        <f t="shared" si="0"/>
        <v>0</v>
      </c>
      <c r="F26" s="39">
        <f t="shared" si="8"/>
        <v>0</v>
      </c>
      <c r="G26" s="70">
        <v>2.5000000000000001E-2</v>
      </c>
      <c r="H26" s="19">
        <f t="shared" si="1"/>
        <v>0</v>
      </c>
      <c r="I26" s="17">
        <f t="shared" si="2"/>
        <v>0</v>
      </c>
      <c r="J26" s="16">
        <v>9</v>
      </c>
      <c r="K26" s="34">
        <f t="shared" si="5"/>
        <v>0</v>
      </c>
      <c r="L26" s="34">
        <f t="shared" si="6"/>
        <v>0</v>
      </c>
      <c r="M26" s="32">
        <v>0</v>
      </c>
      <c r="N26" s="69">
        <v>6.25E-2</v>
      </c>
      <c r="O26" s="62">
        <f t="shared" si="3"/>
        <v>0</v>
      </c>
      <c r="P26" s="62">
        <f t="shared" si="4"/>
        <v>0</v>
      </c>
      <c r="Q26" s="62">
        <v>0</v>
      </c>
      <c r="R26" s="56"/>
      <c r="X26" s="27"/>
    </row>
    <row r="27" spans="2:29" s="2" customFormat="1" x14ac:dyDescent="0.25">
      <c r="D27" s="26"/>
      <c r="K27" s="7"/>
      <c r="L27" s="7"/>
      <c r="M27" s="7"/>
      <c r="N27" s="7"/>
      <c r="O27" s="7"/>
      <c r="P27" s="7"/>
      <c r="Q27" s="7"/>
      <c r="R27" s="7"/>
      <c r="X27" s="27"/>
      <c r="Y27" s="10"/>
      <c r="Z27" s="10"/>
      <c r="AA27" s="10"/>
    </row>
    <row r="28" spans="2:29" s="10" customFormat="1" ht="24.75" customHeight="1" x14ac:dyDescent="0.25">
      <c r="B28" s="98" t="s">
        <v>77</v>
      </c>
      <c r="C28" s="99"/>
      <c r="D28" s="63"/>
      <c r="K28" s="20"/>
      <c r="L28" s="20"/>
      <c r="M28" s="20"/>
      <c r="N28" s="20"/>
      <c r="O28" s="50"/>
      <c r="P28" s="50"/>
      <c r="Q28" s="50"/>
      <c r="R28" s="50"/>
      <c r="X28" s="27"/>
    </row>
    <row r="29" spans="2:29" s="2" customFormat="1" ht="24.75" customHeight="1" x14ac:dyDescent="0.25">
      <c r="B29" s="100"/>
      <c r="C29" s="101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X29" s="27"/>
      <c r="Y29" s="10"/>
      <c r="Z29" s="10"/>
      <c r="AA29" s="10"/>
    </row>
    <row r="30" spans="2:29" s="2" customFormat="1" ht="24.75" customHeight="1" x14ac:dyDescent="0.25">
      <c r="B30" s="102"/>
      <c r="C30" s="103"/>
      <c r="D30" s="64"/>
      <c r="E30" s="10"/>
      <c r="F30" s="10"/>
      <c r="G30" s="10"/>
      <c r="H30" s="10"/>
      <c r="I30" s="10"/>
      <c r="J30" s="10"/>
      <c r="K30" s="20"/>
      <c r="L30" s="20"/>
      <c r="M30" s="20"/>
      <c r="N30" s="20"/>
      <c r="O30" s="20"/>
      <c r="P30" s="20"/>
      <c r="Q30" s="20"/>
      <c r="R30" s="20"/>
      <c r="X30" s="27"/>
      <c r="Y30" s="10"/>
      <c r="Z30" s="10"/>
      <c r="AA30" s="10"/>
    </row>
    <row r="31" spans="2:29" s="2" customFormat="1" x14ac:dyDescent="0.25">
      <c r="D31" s="10"/>
      <c r="E31" s="64"/>
      <c r="F31" s="64"/>
      <c r="G31" s="64"/>
      <c r="H31" s="64"/>
      <c r="I31" s="64"/>
      <c r="J31" s="10"/>
      <c r="K31" s="20"/>
      <c r="L31" s="20"/>
      <c r="M31" s="20"/>
      <c r="N31" s="20"/>
      <c r="O31" s="7"/>
      <c r="P31" s="7"/>
      <c r="Q31" s="7"/>
      <c r="R31" s="7"/>
      <c r="Y31" s="10"/>
      <c r="Z31" s="10"/>
      <c r="AA31" s="10"/>
    </row>
    <row r="32" spans="2:29" s="2" customFormat="1" x14ac:dyDescent="0.25">
      <c r="B32" s="89" t="s">
        <v>72</v>
      </c>
      <c r="C32" s="89"/>
      <c r="K32" s="7"/>
      <c r="L32" s="7"/>
      <c r="M32" s="7"/>
      <c r="N32" s="7"/>
      <c r="O32" s="7"/>
      <c r="P32" s="7"/>
      <c r="Q32" s="7"/>
      <c r="R32" s="7"/>
      <c r="Y32" s="10"/>
      <c r="Z32" s="10"/>
      <c r="AA32" s="10"/>
    </row>
    <row r="33" spans="11:18" s="2" customFormat="1" x14ac:dyDescent="0.25">
      <c r="K33" s="7"/>
      <c r="L33" s="7"/>
      <c r="M33" s="7"/>
      <c r="N33" s="7"/>
      <c r="O33" s="7"/>
      <c r="P33" s="7"/>
      <c r="Q33" s="7"/>
      <c r="R33" s="7"/>
    </row>
    <row r="34" spans="11:18" s="2" customFormat="1" x14ac:dyDescent="0.25">
      <c r="K34" s="7"/>
      <c r="L34" s="7"/>
      <c r="M34" s="7"/>
      <c r="N34" s="7"/>
      <c r="O34" s="7"/>
      <c r="P34" s="7"/>
      <c r="Q34" s="7"/>
      <c r="R34" s="7"/>
    </row>
    <row r="35" spans="11:18" s="2" customFormat="1" x14ac:dyDescent="0.25">
      <c r="K35" s="7"/>
      <c r="L35" s="7"/>
      <c r="M35" s="7"/>
      <c r="N35" s="7"/>
      <c r="O35" s="7"/>
      <c r="P35" s="7"/>
      <c r="Q35" s="7"/>
      <c r="R35" s="7"/>
    </row>
    <row r="36" spans="11:18" s="2" customFormat="1" x14ac:dyDescent="0.25">
      <c r="K36" s="7"/>
      <c r="L36" s="7"/>
      <c r="M36" s="7"/>
      <c r="N36" s="7"/>
      <c r="O36" s="7"/>
      <c r="P36" s="7"/>
      <c r="Q36" s="7"/>
      <c r="R36" s="7"/>
    </row>
    <row r="37" spans="11:18" s="2" customFormat="1" x14ac:dyDescent="0.25">
      <c r="K37" s="7"/>
      <c r="L37" s="7"/>
      <c r="M37" s="7"/>
      <c r="N37" s="7"/>
      <c r="O37" s="7"/>
      <c r="P37" s="7"/>
      <c r="Q37" s="7"/>
      <c r="R37" s="7"/>
    </row>
    <row r="38" spans="11:18" s="2" customFormat="1" x14ac:dyDescent="0.25">
      <c r="K38" s="7"/>
      <c r="L38" s="7"/>
      <c r="M38" s="7"/>
      <c r="N38" s="7"/>
      <c r="O38" s="7"/>
      <c r="P38" s="7"/>
      <c r="Q38" s="7"/>
      <c r="R38" s="7"/>
    </row>
    <row r="39" spans="11:18" s="2" customFormat="1" x14ac:dyDescent="0.25">
      <c r="K39" s="7"/>
      <c r="L39" s="7"/>
      <c r="M39" s="7"/>
      <c r="N39" s="7"/>
      <c r="O39" s="7"/>
      <c r="P39" s="7"/>
      <c r="Q39" s="7"/>
      <c r="R39" s="7"/>
    </row>
    <row r="40" spans="11:18" s="2" customFormat="1" x14ac:dyDescent="0.25">
      <c r="K40" s="7"/>
      <c r="L40" s="7"/>
      <c r="M40" s="7"/>
      <c r="N40" s="7"/>
      <c r="O40" s="7"/>
      <c r="P40" s="7"/>
      <c r="Q40" s="7"/>
      <c r="R40" s="7"/>
    </row>
    <row r="41" spans="11:18" s="2" customFormat="1" x14ac:dyDescent="0.25">
      <c r="K41" s="7"/>
      <c r="L41" s="7"/>
      <c r="M41" s="7"/>
      <c r="N41" s="7"/>
      <c r="O41" s="7"/>
      <c r="P41" s="7"/>
      <c r="Q41" s="7"/>
      <c r="R41" s="7"/>
    </row>
    <row r="42" spans="11:18" s="2" customFormat="1" x14ac:dyDescent="0.25">
      <c r="K42" s="7"/>
      <c r="L42" s="7"/>
      <c r="M42" s="7"/>
      <c r="N42" s="7"/>
      <c r="O42" s="7"/>
      <c r="P42" s="7"/>
      <c r="Q42" s="7"/>
      <c r="R42" s="7"/>
    </row>
    <row r="43" spans="11:18" s="2" customFormat="1" x14ac:dyDescent="0.25">
      <c r="K43" s="7"/>
      <c r="L43" s="7"/>
      <c r="M43" s="7"/>
      <c r="N43" s="7"/>
      <c r="O43" s="7"/>
      <c r="P43" s="7"/>
      <c r="Q43" s="7"/>
      <c r="R43" s="7"/>
    </row>
    <row r="44" spans="11:18" s="2" customFormat="1" x14ac:dyDescent="0.25">
      <c r="K44" s="7"/>
      <c r="L44" s="7"/>
      <c r="M44" s="7"/>
      <c r="N44" s="7"/>
      <c r="O44" s="7"/>
      <c r="P44" s="7"/>
      <c r="Q44" s="7"/>
      <c r="R44" s="7"/>
    </row>
    <row r="45" spans="11:18" s="2" customFormat="1" x14ac:dyDescent="0.25">
      <c r="K45" s="7"/>
      <c r="L45" s="7"/>
      <c r="M45" s="7"/>
      <c r="N45" s="7"/>
      <c r="O45" s="7"/>
      <c r="P45" s="7"/>
      <c r="Q45" s="7"/>
      <c r="R45" s="7"/>
    </row>
    <row r="46" spans="11:18" s="2" customFormat="1" x14ac:dyDescent="0.25">
      <c r="K46" s="7"/>
      <c r="L46" s="7"/>
      <c r="M46" s="7"/>
      <c r="N46" s="7"/>
      <c r="O46" s="7"/>
      <c r="P46" s="7"/>
      <c r="Q46" s="7"/>
      <c r="R46" s="7"/>
    </row>
    <row r="47" spans="11:18" s="2" customFormat="1" x14ac:dyDescent="0.25">
      <c r="K47" s="7"/>
      <c r="L47" s="7"/>
      <c r="M47" s="7"/>
      <c r="N47" s="7"/>
      <c r="O47" s="7"/>
      <c r="P47" s="7"/>
      <c r="Q47" s="7"/>
      <c r="R47" s="7"/>
    </row>
    <row r="48" spans="11:18" s="2" customFormat="1" x14ac:dyDescent="0.25">
      <c r="K48" s="7"/>
      <c r="L48" s="7"/>
      <c r="M48" s="7"/>
      <c r="N48" s="7"/>
      <c r="O48" s="7"/>
      <c r="P48" s="7"/>
      <c r="Q48" s="7"/>
      <c r="R48" s="7"/>
    </row>
    <row r="49" spans="11:18" s="2" customFormat="1" x14ac:dyDescent="0.25">
      <c r="K49" s="7"/>
      <c r="L49" s="7"/>
      <c r="M49" s="7"/>
      <c r="N49" s="7"/>
      <c r="O49" s="7"/>
      <c r="P49" s="7"/>
      <c r="Q49" s="7"/>
      <c r="R49" s="7"/>
    </row>
    <row r="50" spans="11:18" s="2" customFormat="1" x14ac:dyDescent="0.25">
      <c r="K50" s="7"/>
      <c r="L50" s="7"/>
      <c r="M50" s="7"/>
      <c r="N50" s="7"/>
      <c r="O50" s="7"/>
      <c r="P50" s="7"/>
      <c r="Q50" s="7"/>
      <c r="R50" s="7"/>
    </row>
    <row r="51" spans="11:18" s="2" customFormat="1" x14ac:dyDescent="0.25">
      <c r="K51" s="7"/>
      <c r="L51" s="7"/>
      <c r="M51" s="7"/>
      <c r="N51" s="7"/>
      <c r="O51" s="7"/>
      <c r="P51" s="7"/>
      <c r="Q51" s="7"/>
      <c r="R51" s="7"/>
    </row>
    <row r="52" spans="11:18" s="2" customFormat="1" x14ac:dyDescent="0.25">
      <c r="K52" s="7"/>
      <c r="L52" s="7"/>
      <c r="M52" s="7"/>
      <c r="N52" s="7"/>
      <c r="O52" s="7"/>
      <c r="P52" s="7"/>
      <c r="Q52" s="7"/>
      <c r="R52" s="7"/>
    </row>
    <row r="53" spans="11:18" s="2" customFormat="1" x14ac:dyDescent="0.25">
      <c r="K53" s="7"/>
      <c r="L53" s="7"/>
      <c r="M53" s="7"/>
      <c r="N53" s="7"/>
      <c r="O53" s="7"/>
      <c r="P53" s="7"/>
      <c r="Q53" s="7"/>
      <c r="R53" s="7"/>
    </row>
    <row r="54" spans="11:18" s="2" customFormat="1" x14ac:dyDescent="0.25">
      <c r="K54" s="7"/>
      <c r="L54" s="7"/>
      <c r="M54" s="7"/>
      <c r="N54" s="7"/>
      <c r="O54" s="7"/>
      <c r="P54" s="7"/>
      <c r="Q54" s="7"/>
      <c r="R54" s="7"/>
    </row>
    <row r="55" spans="11:18" s="2" customFormat="1" x14ac:dyDescent="0.25">
      <c r="K55" s="7"/>
      <c r="L55" s="7"/>
      <c r="M55" s="7"/>
      <c r="N55" s="7"/>
      <c r="O55" s="7"/>
      <c r="P55" s="7"/>
      <c r="Q55" s="7"/>
      <c r="R55" s="7"/>
    </row>
    <row r="56" spans="11:18" s="2" customFormat="1" x14ac:dyDescent="0.25">
      <c r="K56" s="7"/>
      <c r="L56" s="7"/>
      <c r="M56" s="7"/>
      <c r="N56" s="7"/>
      <c r="O56" s="7"/>
      <c r="P56" s="7"/>
      <c r="Q56" s="7"/>
      <c r="R56" s="7"/>
    </row>
    <row r="57" spans="11:18" s="2" customFormat="1" x14ac:dyDescent="0.25">
      <c r="K57" s="7"/>
      <c r="L57" s="7"/>
      <c r="M57" s="7"/>
      <c r="N57" s="7"/>
      <c r="O57" s="7"/>
      <c r="P57" s="7"/>
      <c r="Q57" s="7"/>
      <c r="R57" s="7"/>
    </row>
    <row r="58" spans="11:18" s="2" customFormat="1" x14ac:dyDescent="0.25">
      <c r="K58" s="7"/>
      <c r="L58" s="7"/>
      <c r="M58" s="7"/>
      <c r="N58" s="7"/>
      <c r="O58" s="7"/>
      <c r="P58" s="7"/>
      <c r="Q58" s="7"/>
      <c r="R58" s="7"/>
    </row>
    <row r="59" spans="11:18" s="2" customFormat="1" x14ac:dyDescent="0.25">
      <c r="K59" s="7"/>
      <c r="L59" s="7"/>
      <c r="M59" s="7"/>
      <c r="N59" s="7"/>
      <c r="O59" s="7"/>
      <c r="P59" s="7"/>
      <c r="Q59" s="7"/>
      <c r="R59" s="7"/>
    </row>
    <row r="60" spans="11:18" s="2" customFormat="1" x14ac:dyDescent="0.25">
      <c r="K60" s="7"/>
      <c r="L60" s="7"/>
      <c r="M60" s="7"/>
      <c r="N60" s="7"/>
      <c r="O60" s="7"/>
      <c r="P60" s="7"/>
      <c r="Q60" s="7"/>
      <c r="R60" s="7"/>
    </row>
    <row r="61" spans="11:18" s="2" customFormat="1" x14ac:dyDescent="0.25">
      <c r="K61" s="7"/>
      <c r="L61" s="7"/>
      <c r="M61" s="7"/>
      <c r="N61" s="7"/>
      <c r="O61" s="7"/>
      <c r="P61" s="7"/>
      <c r="Q61" s="7"/>
      <c r="R61" s="7"/>
    </row>
    <row r="62" spans="11:18" s="2" customFormat="1" x14ac:dyDescent="0.25">
      <c r="K62" s="7"/>
      <c r="L62" s="7"/>
      <c r="M62" s="7"/>
      <c r="N62" s="7"/>
      <c r="O62" s="7"/>
      <c r="P62" s="7"/>
      <c r="Q62" s="7"/>
      <c r="R62" s="7"/>
    </row>
    <row r="63" spans="11:18" s="2" customFormat="1" x14ac:dyDescent="0.25">
      <c r="K63" s="7"/>
      <c r="L63" s="7"/>
      <c r="M63" s="7"/>
      <c r="N63" s="7"/>
      <c r="O63" s="7"/>
      <c r="P63" s="7"/>
      <c r="Q63" s="7"/>
      <c r="R63" s="7"/>
    </row>
    <row r="64" spans="11:18" s="2" customFormat="1" x14ac:dyDescent="0.25">
      <c r="K64" s="7"/>
      <c r="L64" s="7"/>
      <c r="M64" s="7"/>
      <c r="N64" s="7"/>
      <c r="O64" s="7"/>
      <c r="P64" s="7"/>
      <c r="Q64" s="7"/>
      <c r="R64" s="7"/>
    </row>
    <row r="65" spans="11:18" s="2" customFormat="1" x14ac:dyDescent="0.25">
      <c r="K65" s="7"/>
      <c r="L65" s="7"/>
      <c r="M65" s="7"/>
      <c r="N65" s="7"/>
      <c r="O65" s="7"/>
      <c r="P65" s="7"/>
      <c r="Q65" s="7"/>
      <c r="R65" s="7"/>
    </row>
    <row r="66" spans="11:18" s="2" customFormat="1" x14ac:dyDescent="0.25">
      <c r="K66" s="7"/>
      <c r="L66" s="7"/>
      <c r="M66" s="7"/>
      <c r="N66" s="7"/>
      <c r="O66" s="7"/>
      <c r="P66" s="7"/>
      <c r="Q66" s="7"/>
      <c r="R66" s="7"/>
    </row>
    <row r="67" spans="11:18" s="2" customFormat="1" x14ac:dyDescent="0.25">
      <c r="K67" s="7"/>
      <c r="L67" s="7"/>
      <c r="M67" s="7"/>
      <c r="N67" s="7"/>
      <c r="O67" s="7"/>
      <c r="P67" s="7"/>
      <c r="Q67" s="7"/>
      <c r="R67" s="7"/>
    </row>
    <row r="68" spans="11:18" s="2" customFormat="1" x14ac:dyDescent="0.25">
      <c r="K68" s="7"/>
      <c r="L68" s="7"/>
      <c r="M68" s="7"/>
      <c r="N68" s="7"/>
      <c r="O68" s="7"/>
      <c r="P68" s="7"/>
      <c r="Q68" s="7"/>
      <c r="R68" s="7"/>
    </row>
    <row r="69" spans="11:18" s="2" customFormat="1" x14ac:dyDescent="0.25">
      <c r="K69" s="7"/>
      <c r="L69" s="7"/>
      <c r="M69" s="7"/>
      <c r="N69" s="7"/>
      <c r="O69" s="7"/>
      <c r="P69" s="7"/>
      <c r="Q69" s="7"/>
      <c r="R69" s="7"/>
    </row>
    <row r="70" spans="11:18" s="2" customFormat="1" x14ac:dyDescent="0.25">
      <c r="K70" s="7"/>
      <c r="L70" s="7"/>
      <c r="M70" s="7"/>
      <c r="N70" s="7"/>
      <c r="O70" s="7"/>
      <c r="P70" s="7"/>
      <c r="Q70" s="7"/>
      <c r="R70" s="7"/>
    </row>
    <row r="71" spans="11:18" s="2" customFormat="1" x14ac:dyDescent="0.25">
      <c r="K71" s="7"/>
      <c r="L71" s="7"/>
      <c r="M71" s="7"/>
      <c r="N71" s="7"/>
      <c r="O71" s="7"/>
      <c r="P71" s="7"/>
      <c r="Q71" s="7"/>
      <c r="R71" s="7"/>
    </row>
    <row r="72" spans="11:18" s="2" customFormat="1" x14ac:dyDescent="0.25">
      <c r="K72" s="7"/>
      <c r="L72" s="7"/>
      <c r="M72" s="7"/>
      <c r="N72" s="7"/>
      <c r="O72" s="7"/>
      <c r="P72" s="7"/>
      <c r="Q72" s="7"/>
      <c r="R72" s="7"/>
    </row>
    <row r="73" spans="11:18" s="2" customFormat="1" x14ac:dyDescent="0.25">
      <c r="K73" s="7"/>
      <c r="L73" s="7"/>
      <c r="M73" s="7"/>
      <c r="N73" s="7"/>
      <c r="O73" s="7"/>
      <c r="P73" s="7"/>
      <c r="Q73" s="7"/>
      <c r="R73" s="7"/>
    </row>
    <row r="74" spans="11:18" s="2" customFormat="1" x14ac:dyDescent="0.25">
      <c r="K74" s="7"/>
      <c r="L74" s="7"/>
      <c r="M74" s="7"/>
      <c r="N74" s="7"/>
      <c r="O74" s="7"/>
      <c r="P74" s="7"/>
      <c r="Q74" s="7"/>
      <c r="R74" s="7"/>
    </row>
    <row r="75" spans="11:18" s="2" customFormat="1" x14ac:dyDescent="0.25">
      <c r="K75" s="7"/>
      <c r="L75" s="7"/>
      <c r="M75" s="7"/>
      <c r="N75" s="7"/>
      <c r="O75" s="7"/>
      <c r="P75" s="7"/>
      <c r="Q75" s="7"/>
      <c r="R75" s="7"/>
    </row>
    <row r="76" spans="11:18" s="2" customFormat="1" x14ac:dyDescent="0.25">
      <c r="K76" s="7"/>
      <c r="L76" s="7"/>
      <c r="M76" s="7"/>
      <c r="N76" s="7"/>
      <c r="O76" s="7"/>
      <c r="P76" s="7"/>
      <c r="Q76" s="7"/>
      <c r="R76" s="7"/>
    </row>
    <row r="77" spans="11:18" s="2" customFormat="1" x14ac:dyDescent="0.25">
      <c r="K77" s="7"/>
      <c r="L77" s="7"/>
      <c r="M77" s="7"/>
      <c r="N77" s="7"/>
      <c r="O77" s="7"/>
      <c r="P77" s="7"/>
      <c r="Q77" s="7"/>
      <c r="R77" s="7"/>
    </row>
    <row r="78" spans="11:18" s="2" customFormat="1" x14ac:dyDescent="0.25">
      <c r="K78" s="7"/>
      <c r="L78" s="7"/>
      <c r="M78" s="7"/>
      <c r="N78" s="7"/>
      <c r="O78" s="7"/>
      <c r="P78" s="7"/>
      <c r="Q78" s="7"/>
      <c r="R78" s="7"/>
    </row>
    <row r="79" spans="11:18" s="2" customFormat="1" x14ac:dyDescent="0.25">
      <c r="K79" s="7"/>
      <c r="L79" s="7"/>
      <c r="M79" s="7"/>
      <c r="N79" s="7"/>
      <c r="O79" s="7"/>
      <c r="P79" s="7"/>
      <c r="Q79" s="7"/>
      <c r="R79" s="7"/>
    </row>
    <row r="80" spans="11:18" s="2" customFormat="1" x14ac:dyDescent="0.25">
      <c r="K80" s="7"/>
      <c r="L80" s="7"/>
      <c r="M80" s="7"/>
      <c r="N80" s="7"/>
      <c r="O80" s="7"/>
      <c r="P80" s="7"/>
      <c r="Q80" s="7"/>
      <c r="R80" s="7"/>
    </row>
    <row r="81" spans="11:18" s="2" customFormat="1" x14ac:dyDescent="0.25">
      <c r="K81" s="7"/>
      <c r="L81" s="7"/>
      <c r="M81" s="7"/>
      <c r="N81" s="7"/>
      <c r="O81" s="7"/>
      <c r="P81" s="7"/>
      <c r="Q81" s="7"/>
      <c r="R81" s="7"/>
    </row>
    <row r="82" spans="11:18" s="2" customFormat="1" x14ac:dyDescent="0.25">
      <c r="K82" s="7"/>
      <c r="L82" s="7"/>
      <c r="M82" s="7"/>
      <c r="N82" s="7"/>
      <c r="O82" s="7"/>
      <c r="P82" s="7"/>
      <c r="Q82" s="7"/>
      <c r="R82" s="7"/>
    </row>
    <row r="83" spans="11:18" s="2" customFormat="1" x14ac:dyDescent="0.25">
      <c r="K83" s="7"/>
      <c r="L83" s="7"/>
      <c r="M83" s="7"/>
      <c r="N83" s="7"/>
      <c r="O83" s="7"/>
      <c r="P83" s="7"/>
      <c r="Q83" s="7"/>
      <c r="R83" s="7"/>
    </row>
    <row r="84" spans="11:18" s="2" customFormat="1" x14ac:dyDescent="0.25">
      <c r="K84" s="7"/>
      <c r="L84" s="7"/>
      <c r="M84" s="7"/>
      <c r="N84" s="7"/>
      <c r="O84" s="7"/>
      <c r="P84" s="7"/>
      <c r="Q84" s="7"/>
      <c r="R84" s="7"/>
    </row>
    <row r="85" spans="11:18" s="2" customFormat="1" x14ac:dyDescent="0.25">
      <c r="K85" s="7"/>
      <c r="L85" s="7"/>
      <c r="M85" s="7"/>
      <c r="N85" s="7"/>
      <c r="O85" s="7"/>
      <c r="P85" s="7"/>
      <c r="Q85" s="7"/>
      <c r="R85" s="7"/>
    </row>
    <row r="86" spans="11:18" s="2" customFormat="1" x14ac:dyDescent="0.25">
      <c r="K86" s="7"/>
      <c r="L86" s="7"/>
      <c r="M86" s="7"/>
      <c r="N86" s="7"/>
      <c r="O86" s="7"/>
      <c r="P86" s="7"/>
      <c r="Q86" s="7"/>
      <c r="R86" s="7"/>
    </row>
    <row r="87" spans="11:18" s="2" customFormat="1" x14ac:dyDescent="0.25">
      <c r="K87" s="7"/>
      <c r="L87" s="7"/>
      <c r="M87" s="7"/>
      <c r="N87" s="7"/>
      <c r="O87" s="7"/>
      <c r="P87" s="7"/>
      <c r="Q87" s="7"/>
      <c r="R87" s="7"/>
    </row>
    <row r="88" spans="11:18" s="2" customFormat="1" x14ac:dyDescent="0.25">
      <c r="K88" s="7"/>
      <c r="L88" s="7"/>
      <c r="M88" s="7"/>
      <c r="N88" s="7"/>
      <c r="O88" s="7"/>
      <c r="P88" s="7"/>
      <c r="Q88" s="7"/>
      <c r="R88" s="7"/>
    </row>
    <row r="89" spans="11:18" s="2" customFormat="1" x14ac:dyDescent="0.25">
      <c r="K89" s="7"/>
      <c r="L89" s="7"/>
      <c r="M89" s="7"/>
      <c r="N89" s="7"/>
      <c r="O89" s="7"/>
      <c r="P89" s="7"/>
      <c r="Q89" s="7"/>
      <c r="R89" s="7"/>
    </row>
    <row r="90" spans="11:18" s="2" customFormat="1" x14ac:dyDescent="0.25">
      <c r="K90" s="7"/>
      <c r="L90" s="7"/>
      <c r="M90" s="7"/>
      <c r="N90" s="7"/>
      <c r="O90" s="7"/>
      <c r="P90" s="7"/>
      <c r="Q90" s="7"/>
      <c r="R90" s="7"/>
    </row>
    <row r="91" spans="11:18" s="2" customFormat="1" x14ac:dyDescent="0.25">
      <c r="K91" s="7"/>
      <c r="L91" s="7"/>
      <c r="M91" s="7"/>
      <c r="N91" s="7"/>
      <c r="O91" s="7"/>
      <c r="P91" s="7"/>
      <c r="Q91" s="7"/>
      <c r="R91" s="7"/>
    </row>
    <row r="92" spans="11:18" s="2" customFormat="1" x14ac:dyDescent="0.25">
      <c r="K92" s="7"/>
      <c r="L92" s="7"/>
      <c r="M92" s="7"/>
      <c r="N92" s="7"/>
      <c r="O92" s="7"/>
      <c r="P92" s="7"/>
      <c r="Q92" s="7"/>
      <c r="R92" s="7"/>
    </row>
    <row r="93" spans="11:18" s="2" customFormat="1" x14ac:dyDescent="0.25">
      <c r="K93" s="7"/>
      <c r="L93" s="7"/>
      <c r="M93" s="7"/>
      <c r="N93" s="7"/>
      <c r="O93" s="7"/>
      <c r="P93" s="7"/>
      <c r="Q93" s="7"/>
      <c r="R93" s="7"/>
    </row>
    <row r="94" spans="11:18" s="2" customFormat="1" x14ac:dyDescent="0.25">
      <c r="K94" s="7"/>
      <c r="L94" s="7"/>
      <c r="M94" s="7"/>
      <c r="N94" s="7"/>
      <c r="O94" s="7"/>
      <c r="P94" s="7"/>
      <c r="Q94" s="7"/>
      <c r="R94" s="7"/>
    </row>
    <row r="95" spans="11:18" s="2" customFormat="1" x14ac:dyDescent="0.25">
      <c r="K95" s="7"/>
      <c r="L95" s="7"/>
      <c r="M95" s="7"/>
      <c r="N95" s="7"/>
      <c r="O95" s="7"/>
      <c r="P95" s="7"/>
      <c r="Q95" s="7"/>
      <c r="R95" s="7"/>
    </row>
    <row r="96" spans="11:18" s="2" customFormat="1" x14ac:dyDescent="0.25">
      <c r="K96" s="7"/>
      <c r="L96" s="7"/>
      <c r="M96" s="7"/>
      <c r="N96" s="7"/>
      <c r="O96" s="7"/>
      <c r="P96" s="7"/>
      <c r="Q96" s="7"/>
      <c r="R96" s="7"/>
    </row>
    <row r="97" spans="11:18" s="2" customFormat="1" x14ac:dyDescent="0.25">
      <c r="K97" s="7"/>
      <c r="L97" s="7"/>
      <c r="M97" s="7"/>
      <c r="N97" s="7"/>
      <c r="O97" s="7"/>
      <c r="P97" s="7"/>
      <c r="Q97" s="7"/>
      <c r="R97" s="7"/>
    </row>
    <row r="98" spans="11:18" s="2" customFormat="1" x14ac:dyDescent="0.25">
      <c r="K98" s="7"/>
      <c r="L98" s="7"/>
      <c r="M98" s="7"/>
      <c r="N98" s="7"/>
      <c r="O98" s="7"/>
      <c r="P98" s="7"/>
      <c r="Q98" s="7"/>
      <c r="R98" s="7"/>
    </row>
    <row r="99" spans="11:18" s="2" customFormat="1" x14ac:dyDescent="0.25">
      <c r="K99" s="7"/>
      <c r="L99" s="7"/>
      <c r="M99" s="7"/>
      <c r="N99" s="7"/>
      <c r="O99" s="7"/>
      <c r="P99" s="7"/>
      <c r="Q99" s="7"/>
      <c r="R99" s="7"/>
    </row>
    <row r="100" spans="11:18" s="2" customFormat="1" x14ac:dyDescent="0.25">
      <c r="K100" s="7"/>
      <c r="L100" s="7"/>
      <c r="M100" s="7"/>
      <c r="N100" s="7"/>
      <c r="O100" s="7"/>
      <c r="P100" s="7"/>
      <c r="Q100" s="7"/>
      <c r="R100" s="7"/>
    </row>
    <row r="101" spans="11:18" s="2" customFormat="1" x14ac:dyDescent="0.25">
      <c r="K101" s="7"/>
      <c r="L101" s="7"/>
      <c r="M101" s="7"/>
      <c r="N101" s="7"/>
      <c r="O101" s="7"/>
      <c r="P101" s="7"/>
      <c r="Q101" s="7"/>
      <c r="R101" s="7"/>
    </row>
    <row r="102" spans="11:18" s="2" customFormat="1" x14ac:dyDescent="0.25">
      <c r="K102" s="7"/>
      <c r="L102" s="7"/>
      <c r="M102" s="7"/>
      <c r="N102" s="7"/>
      <c r="O102" s="7"/>
      <c r="P102" s="7"/>
      <c r="Q102" s="7"/>
      <c r="R102" s="7"/>
    </row>
    <row r="103" spans="11:18" s="2" customFormat="1" x14ac:dyDescent="0.25">
      <c r="K103" s="7"/>
      <c r="L103" s="7"/>
      <c r="M103" s="7"/>
      <c r="N103" s="7"/>
      <c r="O103" s="7"/>
      <c r="P103" s="7"/>
      <c r="Q103" s="7"/>
      <c r="R103" s="7"/>
    </row>
    <row r="104" spans="11:18" s="2" customFormat="1" x14ac:dyDescent="0.25">
      <c r="K104" s="7"/>
      <c r="L104" s="7"/>
      <c r="M104" s="7"/>
      <c r="N104" s="7"/>
      <c r="O104" s="7"/>
      <c r="P104" s="7"/>
      <c r="Q104" s="7"/>
      <c r="R104" s="7"/>
    </row>
    <row r="105" spans="11:18" s="2" customFormat="1" x14ac:dyDescent="0.25">
      <c r="K105" s="7"/>
      <c r="L105" s="7"/>
      <c r="M105" s="7"/>
      <c r="N105" s="7"/>
      <c r="O105" s="7"/>
      <c r="P105" s="7"/>
      <c r="Q105" s="7"/>
      <c r="R105" s="7"/>
    </row>
    <row r="106" spans="11:18" s="2" customFormat="1" x14ac:dyDescent="0.25">
      <c r="K106" s="7"/>
      <c r="L106" s="7"/>
      <c r="M106" s="7"/>
      <c r="N106" s="7"/>
      <c r="O106" s="7"/>
      <c r="P106" s="7"/>
      <c r="Q106" s="7"/>
      <c r="R106" s="7"/>
    </row>
    <row r="107" spans="11:18" s="2" customFormat="1" x14ac:dyDescent="0.25">
      <c r="K107" s="7"/>
      <c r="L107" s="7"/>
      <c r="M107" s="7"/>
      <c r="N107" s="7"/>
      <c r="O107" s="7"/>
      <c r="P107" s="7"/>
      <c r="Q107" s="7"/>
      <c r="R107" s="7"/>
    </row>
    <row r="108" spans="11:18" s="2" customFormat="1" x14ac:dyDescent="0.25">
      <c r="K108" s="7"/>
      <c r="L108" s="7"/>
      <c r="M108" s="7"/>
      <c r="N108" s="7"/>
      <c r="O108" s="7"/>
      <c r="P108" s="7"/>
      <c r="Q108" s="7"/>
      <c r="R108" s="7"/>
    </row>
    <row r="109" spans="11:18" s="2" customFormat="1" x14ac:dyDescent="0.25">
      <c r="K109" s="7"/>
      <c r="L109" s="7"/>
      <c r="M109" s="7"/>
      <c r="N109" s="7"/>
      <c r="O109" s="7"/>
      <c r="P109" s="7"/>
      <c r="Q109" s="7"/>
      <c r="R109" s="7"/>
    </row>
    <row r="110" spans="11:18" s="2" customFormat="1" x14ac:dyDescent="0.25">
      <c r="K110" s="7"/>
      <c r="L110" s="7"/>
      <c r="M110" s="7"/>
      <c r="N110" s="7"/>
      <c r="O110" s="7"/>
      <c r="P110" s="7"/>
      <c r="Q110" s="7"/>
      <c r="R110" s="7"/>
    </row>
    <row r="111" spans="11:18" s="2" customFormat="1" x14ac:dyDescent="0.25">
      <c r="K111" s="7"/>
      <c r="L111" s="7"/>
      <c r="M111" s="7"/>
      <c r="N111" s="7"/>
      <c r="O111" s="7"/>
      <c r="P111" s="7"/>
      <c r="Q111" s="7"/>
      <c r="R111" s="7"/>
    </row>
    <row r="112" spans="11:18" s="2" customFormat="1" x14ac:dyDescent="0.25">
      <c r="K112" s="7"/>
      <c r="L112" s="7"/>
      <c r="M112" s="7"/>
      <c r="N112" s="7"/>
      <c r="O112" s="7"/>
      <c r="P112" s="7"/>
      <c r="Q112" s="7"/>
      <c r="R112" s="7"/>
    </row>
    <row r="113" spans="11:27" s="2" customFormat="1" x14ac:dyDescent="0.25">
      <c r="K113" s="7"/>
      <c r="L113" s="7"/>
      <c r="M113" s="7"/>
      <c r="N113" s="7"/>
      <c r="O113" s="7"/>
      <c r="P113" s="7"/>
      <c r="Q113" s="7"/>
      <c r="R113" s="7"/>
    </row>
    <row r="114" spans="11:27" s="2" customFormat="1" x14ac:dyDescent="0.25">
      <c r="K114" s="7"/>
      <c r="L114" s="7"/>
      <c r="M114" s="7"/>
      <c r="N114" s="7"/>
      <c r="O114" s="7"/>
      <c r="P114" s="7"/>
      <c r="Q114" s="7"/>
      <c r="R114" s="7"/>
    </row>
    <row r="115" spans="11:27" s="2" customFormat="1" x14ac:dyDescent="0.25">
      <c r="K115" s="7"/>
      <c r="L115" s="7"/>
      <c r="M115" s="7"/>
      <c r="N115" s="7"/>
      <c r="O115" s="7"/>
      <c r="P115" s="7"/>
      <c r="Q115" s="7"/>
      <c r="R115" s="7"/>
    </row>
    <row r="116" spans="11:27" s="2" customFormat="1" x14ac:dyDescent="0.25">
      <c r="K116" s="7"/>
      <c r="L116" s="7"/>
      <c r="M116" s="7"/>
      <c r="N116" s="7"/>
      <c r="O116" s="7"/>
      <c r="P116" s="7"/>
      <c r="Q116" s="7"/>
      <c r="R116" s="7"/>
    </row>
    <row r="117" spans="11:27" s="2" customFormat="1" x14ac:dyDescent="0.25">
      <c r="K117" s="7"/>
      <c r="L117" s="7"/>
      <c r="M117" s="7"/>
      <c r="N117" s="7"/>
      <c r="O117" s="7"/>
      <c r="P117" s="7"/>
      <c r="Q117" s="7"/>
      <c r="R117" s="7"/>
    </row>
    <row r="118" spans="11:27" s="2" customFormat="1" x14ac:dyDescent="0.25">
      <c r="K118" s="7"/>
      <c r="L118" s="7"/>
      <c r="M118" s="7"/>
      <c r="N118" s="7"/>
      <c r="O118" s="7"/>
      <c r="P118" s="7"/>
      <c r="Q118" s="7"/>
      <c r="R118" s="7"/>
    </row>
    <row r="119" spans="11:27" s="2" customFormat="1" x14ac:dyDescent="0.25">
      <c r="K119" s="7"/>
      <c r="L119" s="7"/>
      <c r="M119" s="7"/>
      <c r="N119" s="7"/>
      <c r="O119" s="7"/>
      <c r="P119" s="7"/>
      <c r="Q119" s="7"/>
      <c r="R119" s="7"/>
    </row>
    <row r="120" spans="11:27" s="2" customFormat="1" x14ac:dyDescent="0.25">
      <c r="K120" s="7"/>
      <c r="L120" s="7"/>
      <c r="M120" s="7"/>
      <c r="N120" s="7"/>
      <c r="O120" s="7"/>
      <c r="P120" s="7"/>
      <c r="Q120" s="7"/>
      <c r="R120" s="7"/>
    </row>
    <row r="121" spans="11:27" s="2" customFormat="1" x14ac:dyDescent="0.25">
      <c r="K121" s="7"/>
      <c r="L121" s="7"/>
      <c r="M121" s="7"/>
      <c r="N121" s="7"/>
      <c r="O121" s="7"/>
      <c r="P121" s="7"/>
      <c r="Q121" s="7"/>
      <c r="R121" s="7"/>
    </row>
    <row r="122" spans="11:27" s="2" customFormat="1" x14ac:dyDescent="0.25">
      <c r="K122" s="7"/>
      <c r="L122" s="7"/>
      <c r="M122" s="7"/>
      <c r="N122" s="7"/>
      <c r="O122" s="7"/>
      <c r="P122" s="7"/>
      <c r="Q122" s="7"/>
      <c r="R122" s="7"/>
    </row>
    <row r="123" spans="11:27" s="2" customFormat="1" x14ac:dyDescent="0.25">
      <c r="K123" s="7"/>
      <c r="L123" s="7"/>
      <c r="M123" s="7"/>
      <c r="N123" s="7"/>
      <c r="O123" s="7"/>
      <c r="P123" s="7"/>
      <c r="Q123" s="7"/>
      <c r="R123" s="7"/>
    </row>
    <row r="124" spans="11:27" s="2" customFormat="1" x14ac:dyDescent="0.25">
      <c r="K124" s="7"/>
      <c r="L124" s="7"/>
      <c r="M124" s="7"/>
      <c r="N124" s="7"/>
      <c r="O124" s="7"/>
      <c r="P124" s="7"/>
      <c r="Q124" s="7"/>
      <c r="R124" s="7"/>
    </row>
    <row r="125" spans="11:27" s="2" customFormat="1" x14ac:dyDescent="0.25">
      <c r="K125" s="7"/>
      <c r="L125" s="7"/>
      <c r="M125" s="7"/>
      <c r="N125" s="7"/>
      <c r="O125" s="7"/>
      <c r="P125" s="7"/>
      <c r="Q125" s="7"/>
      <c r="R125" s="7"/>
      <c r="Y125"/>
      <c r="Z125"/>
      <c r="AA125"/>
    </row>
    <row r="126" spans="11:27" s="2" customFormat="1" x14ac:dyDescent="0.25">
      <c r="K126" s="7"/>
      <c r="L126" s="7"/>
      <c r="M126" s="7"/>
      <c r="N126" s="7"/>
      <c r="O126" s="7"/>
      <c r="P126" s="7"/>
      <c r="Q126" s="7"/>
      <c r="R126" s="7"/>
      <c r="Y126"/>
      <c r="Z126"/>
      <c r="AA126"/>
    </row>
    <row r="127" spans="11:27" s="2" customFormat="1" x14ac:dyDescent="0.25">
      <c r="K127" s="7"/>
      <c r="L127" s="7"/>
      <c r="M127" s="7"/>
      <c r="N127" s="7"/>
      <c r="O127" s="7"/>
      <c r="P127" s="7"/>
      <c r="Q127" s="7"/>
      <c r="R127" s="7"/>
      <c r="Y127"/>
      <c r="Z127"/>
      <c r="AA127"/>
    </row>
    <row r="128" spans="11:27" s="2" customFormat="1" x14ac:dyDescent="0.25">
      <c r="K128" s="7"/>
      <c r="L128" s="7"/>
      <c r="M128" s="7"/>
      <c r="N128" s="7"/>
      <c r="O128" s="7"/>
      <c r="P128" s="7"/>
      <c r="Q128" s="7"/>
      <c r="R128" s="7"/>
      <c r="Y128"/>
      <c r="Z128"/>
      <c r="AA128"/>
    </row>
    <row r="129" spans="11:27" s="2" customFormat="1" x14ac:dyDescent="0.25">
      <c r="K129" s="7"/>
      <c r="L129" s="7"/>
      <c r="M129" s="7"/>
      <c r="N129" s="7"/>
      <c r="O129" s="7"/>
      <c r="P129" s="7"/>
      <c r="Q129" s="7"/>
      <c r="R129" s="7"/>
      <c r="Y129"/>
      <c r="Z129"/>
      <c r="AA129"/>
    </row>
    <row r="130" spans="11:27" s="2" customFormat="1" x14ac:dyDescent="0.25">
      <c r="K130" s="7"/>
      <c r="L130" s="7"/>
      <c r="M130" s="7"/>
      <c r="N130" s="7"/>
      <c r="O130" s="7"/>
      <c r="P130" s="7"/>
      <c r="Q130" s="7"/>
      <c r="R130" s="7"/>
      <c r="Y130"/>
      <c r="Z130"/>
      <c r="AA130"/>
    </row>
    <row r="131" spans="11:27" s="2" customFormat="1" x14ac:dyDescent="0.25">
      <c r="K131" s="7"/>
      <c r="L131" s="7"/>
      <c r="M131" s="7"/>
      <c r="N131" s="7"/>
      <c r="O131" s="7"/>
      <c r="P131" s="7"/>
      <c r="Q131" s="7"/>
      <c r="R131" s="7"/>
      <c r="Y131"/>
      <c r="Z131"/>
      <c r="AA131"/>
    </row>
    <row r="132" spans="11:27" s="2" customFormat="1" x14ac:dyDescent="0.25">
      <c r="K132" s="7"/>
      <c r="L132" s="7"/>
      <c r="M132" s="7"/>
      <c r="N132" s="7"/>
      <c r="O132" s="7"/>
      <c r="P132" s="7"/>
      <c r="Q132" s="7"/>
      <c r="R132" s="7"/>
      <c r="Y132"/>
      <c r="Z132"/>
      <c r="AA132"/>
    </row>
    <row r="133" spans="11:27" s="2" customFormat="1" x14ac:dyDescent="0.25">
      <c r="K133" s="7"/>
      <c r="L133" s="7"/>
      <c r="M133" s="7"/>
      <c r="N133" s="7"/>
      <c r="O133" s="7"/>
      <c r="P133" s="7"/>
      <c r="Q133" s="7"/>
      <c r="R133" s="7"/>
      <c r="Y133"/>
      <c r="Z133"/>
      <c r="AA133"/>
    </row>
  </sheetData>
  <sheetProtection algorithmName="SHA-512" hashValue="2QbA6qlKygqn0Z1wlS7BzZ64Zu7Shwzw8IEfMxqvlH6p90D5RNZVG9Mp10Ib+cN4ilbaO12NP0jebWA++MyB5A==" saltValue="ufRP+78roVQ6ZG1MXUTGjQ==" spinCount="100000" sheet="1" objects="1" scenarios="1"/>
  <customSheetViews>
    <customSheetView guid="{0FBFB17B-132A-4B08-B366-E5444CC627BF}" fitToPage="1" hiddenColumns="1">
      <selection sqref="A1:L28"/>
      <pageMargins left="0.7" right="0.7" top="0.75" bottom="0.75" header="0.3" footer="0.3"/>
      <pageSetup paperSize="9" scale="44" orientation="landscape" r:id="rId1"/>
    </customSheetView>
    <customSheetView guid="{8CCE93E3-F28A-4B13-B4A2-E41783454D66}" fitToPage="1" hiddenColumns="1">
      <selection activeCell="D6" sqref="D6"/>
      <pageMargins left="0.7" right="0.7" top="0.75" bottom="0.75" header="0.3" footer="0.3"/>
      <pageSetup paperSize="9" scale="44" orientation="landscape" r:id="rId2"/>
    </customSheetView>
  </customSheetViews>
  <mergeCells count="7">
    <mergeCell ref="B32:C32"/>
    <mergeCell ref="D29:N29"/>
    <mergeCell ref="B8:C8"/>
    <mergeCell ref="D8:G8"/>
    <mergeCell ref="D17:E17"/>
    <mergeCell ref="G17:H17"/>
    <mergeCell ref="B28:C30"/>
  </mergeCells>
  <conditionalFormatting sqref="C9">
    <cfRule type="expression" priority="7">
      <formula>"Y(CONTAR.SI(INDIRECTO(c9),$c$10)&lt;1;VERDADERO"</formula>
    </cfRule>
    <cfRule type="expression" priority="9">
      <formula>"Y(CONTAR.SI(INDIRECTO(c9),$c$10)&lt;1;VERDADERO)"</formula>
    </cfRule>
    <cfRule type="expression" priority="11">
      <formula>"Y(CONTAR.SI(INDIRECTO(c9),$c$10)&lt;1;VERDADERO)"</formula>
    </cfRule>
    <cfRule type="expression" priority="12">
      <formula>"Y((CONTAR.SI(INDIRECTO(c9),$c$10)&lt;1);VERDADERO)"</formula>
    </cfRule>
  </conditionalFormatting>
  <conditionalFormatting sqref="B15:C15">
    <cfRule type="expression" dxfId="1" priority="3">
      <formula>B10&gt;0</formula>
    </cfRule>
  </conditionalFormatting>
  <dataValidations count="2">
    <dataValidation type="list" errorStyle="information" allowBlank="1" showInputMessage="1" showErrorMessage="1" errorTitle="Selecciona titulació" sqref="C9" xr:uid="{00000000-0002-0000-0000-000000000000}">
      <formula1>Estudis</formula1>
    </dataValidation>
    <dataValidation type="list" allowBlank="1" showInputMessage="1" showErrorMessage="1" promptTitle="Curs" prompt="Selecciona curs" sqref="C10" xr:uid="{400C71CF-3DEF-4A2E-9070-4837F0DE5329}">
      <formula1>INDIRECT(C9)</formula1>
    </dataValidation>
  </dataValidations>
  <pageMargins left="0.7" right="0.7" top="0.75" bottom="0.75" header="0.3" footer="0.3"/>
  <pageSetup paperSize="9" scale="23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DE1DE-8B98-41A5-B240-C81B33FF836F}">
  <sheetPr>
    <pageSetUpPr fitToPage="1"/>
  </sheetPr>
  <dimension ref="B1:AC133"/>
  <sheetViews>
    <sheetView showGridLines="0" topLeftCell="A11" zoomScale="98" zoomScaleNormal="98" zoomScalePageLayoutView="125" workbookViewId="0">
      <selection activeCell="F33" sqref="F33"/>
    </sheetView>
  </sheetViews>
  <sheetFormatPr baseColWidth="10" defaultRowHeight="15" x14ac:dyDescent="0.25"/>
  <cols>
    <col min="1" max="1" width="8" customWidth="1"/>
    <col min="2" max="2" width="33.85546875" customWidth="1"/>
    <col min="3" max="3" width="31.42578125" customWidth="1"/>
    <col min="4" max="5" width="14.42578125" customWidth="1"/>
    <col min="6" max="6" width="20.5703125" customWidth="1"/>
    <col min="7" max="8" width="16" customWidth="1"/>
    <col min="9" max="9" width="17.140625" customWidth="1"/>
    <col min="10" max="10" width="14.140625" customWidth="1"/>
    <col min="11" max="12" width="17.85546875" style="8" customWidth="1"/>
    <col min="13" max="16" width="11.5703125" style="8" customWidth="1"/>
    <col min="17" max="17" width="18.42578125" style="8" customWidth="1"/>
    <col min="18" max="18" width="11.5703125" style="8" hidden="1" customWidth="1"/>
    <col min="19" max="19" width="4" customWidth="1"/>
    <col min="20" max="20" width="6.140625" customWidth="1"/>
    <col min="21" max="21" width="24" customWidth="1"/>
    <col min="22" max="22" width="16.42578125" customWidth="1"/>
    <col min="23" max="23" width="14.7109375" customWidth="1"/>
    <col min="24" max="24" width="12.85546875" customWidth="1"/>
    <col min="25" max="25" width="10.28515625" customWidth="1"/>
    <col min="26" max="28" width="9.5703125" customWidth="1"/>
    <col min="29" max="29" width="28.5703125" customWidth="1"/>
    <col min="30" max="34" width="11.42578125" customWidth="1"/>
  </cols>
  <sheetData>
    <row r="1" spans="2:18" s="2" customFormat="1" x14ac:dyDescent="0.25">
      <c r="K1" s="7"/>
      <c r="L1" s="7"/>
      <c r="M1" s="7"/>
      <c r="N1" s="7"/>
      <c r="O1" s="7"/>
      <c r="P1" s="7"/>
      <c r="Q1" s="7"/>
      <c r="R1" s="7"/>
    </row>
    <row r="2" spans="2:18" s="2" customFormat="1" x14ac:dyDescent="0.25">
      <c r="K2" s="7"/>
      <c r="L2" s="7"/>
      <c r="M2" s="7"/>
      <c r="N2" s="7"/>
      <c r="O2" s="7"/>
      <c r="P2" s="7"/>
      <c r="Q2" s="7"/>
      <c r="R2" s="7"/>
    </row>
    <row r="3" spans="2:18" s="2" customFormat="1" x14ac:dyDescent="0.25">
      <c r="K3" s="7"/>
      <c r="L3" s="49" t="s">
        <v>20</v>
      </c>
      <c r="M3" s="7"/>
      <c r="N3" s="7"/>
      <c r="O3" s="7"/>
      <c r="P3" s="7"/>
      <c r="Q3" s="7"/>
      <c r="R3" s="7"/>
    </row>
    <row r="4" spans="2:18" s="2" customFormat="1" x14ac:dyDescent="0.25">
      <c r="K4" s="7"/>
      <c r="L4" s="49" t="s">
        <v>21</v>
      </c>
      <c r="M4" s="7"/>
      <c r="N4" s="7"/>
      <c r="O4" s="7"/>
      <c r="P4" s="7"/>
      <c r="Q4" s="7"/>
      <c r="R4" s="7"/>
    </row>
    <row r="5" spans="2:18" s="2" customFormat="1" x14ac:dyDescent="0.25">
      <c r="K5" s="7"/>
      <c r="L5" s="7"/>
      <c r="M5" s="7"/>
      <c r="N5" s="7"/>
      <c r="O5" s="7"/>
      <c r="P5" s="7"/>
      <c r="Q5" s="7"/>
      <c r="R5" s="7"/>
    </row>
    <row r="6" spans="2:18" s="2" customFormat="1" ht="26.25" x14ac:dyDescent="0.4">
      <c r="B6" s="1" t="s">
        <v>66</v>
      </c>
      <c r="K6" s="7"/>
      <c r="L6" s="7"/>
      <c r="M6" s="7"/>
      <c r="N6" s="7"/>
      <c r="O6" s="7"/>
      <c r="P6" s="7"/>
      <c r="Q6" s="7"/>
      <c r="R6" s="7"/>
    </row>
    <row r="7" spans="2:18" s="2" customFormat="1" x14ac:dyDescent="0.25">
      <c r="K7" s="7"/>
      <c r="L7" s="7"/>
      <c r="M7" s="7"/>
      <c r="N7" s="7"/>
      <c r="O7" s="7"/>
      <c r="P7" s="7"/>
      <c r="Q7" s="7"/>
      <c r="R7" s="7"/>
    </row>
    <row r="8" spans="2:18" s="2" customFormat="1" ht="24" customHeight="1" x14ac:dyDescent="0.25">
      <c r="B8" s="91" t="s">
        <v>65</v>
      </c>
      <c r="C8" s="92"/>
      <c r="D8" s="93"/>
      <c r="E8" s="93"/>
      <c r="F8" s="93"/>
      <c r="G8" s="93"/>
      <c r="H8" s="3"/>
      <c r="K8" s="7"/>
      <c r="L8" s="7"/>
      <c r="M8" s="7"/>
      <c r="N8" s="7"/>
      <c r="O8" s="7"/>
      <c r="P8" s="7"/>
      <c r="Q8" s="7"/>
      <c r="R8" s="7"/>
    </row>
    <row r="9" spans="2:18" s="2" customFormat="1" ht="16.5" customHeight="1" x14ac:dyDescent="0.25">
      <c r="B9" s="82" t="s">
        <v>67</v>
      </c>
      <c r="C9" s="66" t="s">
        <v>34</v>
      </c>
      <c r="D9" s="4"/>
      <c r="E9" s="4"/>
      <c r="F9" s="4"/>
      <c r="G9" s="4"/>
      <c r="H9" s="3"/>
      <c r="K9" s="7"/>
      <c r="L9" s="7"/>
      <c r="M9" s="7"/>
      <c r="N9" s="7"/>
      <c r="O9" s="7"/>
      <c r="P9" s="7"/>
      <c r="Q9" s="7"/>
      <c r="R9" s="7"/>
    </row>
    <row r="10" spans="2:18" s="2" customFormat="1" x14ac:dyDescent="0.25">
      <c r="B10" s="82" t="s">
        <v>68</v>
      </c>
      <c r="C10" s="53"/>
      <c r="D10" s="28"/>
      <c r="K10" s="7"/>
      <c r="L10" s="7"/>
      <c r="M10" s="7"/>
      <c r="N10" s="7"/>
      <c r="O10" s="7"/>
      <c r="P10" s="7"/>
      <c r="Q10" s="7"/>
      <c r="R10" s="7"/>
    </row>
    <row r="11" spans="2:18" s="2" customFormat="1" ht="25.5" customHeight="1" x14ac:dyDescent="0.25">
      <c r="B11" s="83" t="s">
        <v>69</v>
      </c>
      <c r="C11" s="53" t="str">
        <f>IFERROR(VLOOKUP($C$10,Taulesllistes!B4:C6,2,0),IFERROR(VLOOKUP($C$10,Taulesllistes!B9:C11,2,0),IFERROR(VLOOKUP($C$10,Taulesllistes!B14:C16,2,0),"0,00 €")))</f>
        <v>0,00 €</v>
      </c>
      <c r="K11" s="7"/>
      <c r="L11" s="7"/>
      <c r="M11" s="7"/>
      <c r="N11" s="7"/>
      <c r="O11" s="7"/>
      <c r="P11" s="7"/>
      <c r="Q11" s="7"/>
      <c r="R11" s="7"/>
    </row>
    <row r="12" spans="2:18" s="2" customFormat="1" ht="8.25" customHeight="1" x14ac:dyDescent="0.25">
      <c r="B12" s="84"/>
      <c r="C12" s="78"/>
      <c r="K12" s="7"/>
      <c r="L12" s="7"/>
      <c r="M12" s="7"/>
      <c r="N12" s="7"/>
      <c r="O12" s="7"/>
      <c r="P12" s="7"/>
      <c r="Q12" s="7"/>
      <c r="R12" s="7"/>
    </row>
    <row r="13" spans="2:18" s="2" customFormat="1" ht="25.5" customHeight="1" x14ac:dyDescent="0.25">
      <c r="B13" s="85" t="s">
        <v>71</v>
      </c>
      <c r="C13" s="81">
        <v>0</v>
      </c>
      <c r="K13" s="7"/>
      <c r="L13" s="7"/>
      <c r="M13" s="7"/>
      <c r="N13" s="7"/>
      <c r="O13" s="7"/>
      <c r="P13" s="7"/>
      <c r="Q13" s="7"/>
      <c r="R13" s="7"/>
    </row>
    <row r="14" spans="2:18" s="2" customFormat="1" ht="8.25" customHeight="1" x14ac:dyDescent="0.25">
      <c r="B14" s="86"/>
      <c r="C14" s="79"/>
      <c r="K14" s="7"/>
      <c r="L14" s="7"/>
      <c r="M14" s="7"/>
      <c r="N14" s="7"/>
      <c r="O14" s="7"/>
      <c r="P14" s="7"/>
      <c r="Q14" s="7"/>
      <c r="R14" s="7"/>
    </row>
    <row r="15" spans="2:18" s="2" customFormat="1" ht="45" customHeight="1" x14ac:dyDescent="0.25">
      <c r="B15" s="87" t="s">
        <v>70</v>
      </c>
      <c r="C15" s="65">
        <v>0</v>
      </c>
      <c r="K15" s="7"/>
      <c r="L15" s="7"/>
      <c r="M15" s="7"/>
      <c r="N15" s="7"/>
      <c r="O15" s="7"/>
      <c r="P15" s="7"/>
      <c r="Q15" s="7"/>
      <c r="R15" s="7"/>
    </row>
    <row r="16" spans="2:18" s="2" customFormat="1" x14ac:dyDescent="0.25">
      <c r="B16" s="5"/>
      <c r="C16" s="6"/>
      <c r="K16" s="7"/>
      <c r="L16" s="7"/>
      <c r="M16" s="7"/>
      <c r="N16" s="7"/>
      <c r="O16" s="7"/>
      <c r="P16" s="7"/>
      <c r="Q16" s="7"/>
      <c r="R16" s="7"/>
    </row>
    <row r="17" spans="2:29" s="10" customFormat="1" ht="23.25" customHeight="1" x14ac:dyDescent="0.25">
      <c r="B17" s="9" t="s">
        <v>0</v>
      </c>
      <c r="D17" s="94" t="s">
        <v>62</v>
      </c>
      <c r="E17" s="95"/>
      <c r="F17" s="35"/>
      <c r="G17" s="96" t="s">
        <v>51</v>
      </c>
      <c r="H17" s="97"/>
      <c r="I17" s="9"/>
      <c r="K17" s="20"/>
      <c r="L17" s="20"/>
      <c r="M17" s="20"/>
      <c r="N17" s="20"/>
      <c r="R17" s="20"/>
      <c r="U17" s="2"/>
      <c r="V17" s="2"/>
      <c r="W17" s="2"/>
      <c r="X17" s="2"/>
      <c r="Y17" s="2"/>
      <c r="Z17" s="2"/>
    </row>
    <row r="18" spans="2:29" s="10" customFormat="1" ht="37.5" customHeight="1" x14ac:dyDescent="0.25">
      <c r="B18" s="25" t="s">
        <v>52</v>
      </c>
      <c r="C18" s="23" t="s">
        <v>61</v>
      </c>
      <c r="D18" s="24" t="s">
        <v>76</v>
      </c>
      <c r="E18" s="24" t="s">
        <v>63</v>
      </c>
      <c r="F18" s="57" t="s">
        <v>53</v>
      </c>
      <c r="G18" s="58" t="s">
        <v>1</v>
      </c>
      <c r="H18" s="58" t="s">
        <v>54</v>
      </c>
      <c r="I18" s="57" t="s">
        <v>55</v>
      </c>
      <c r="J18" s="25" t="s">
        <v>56</v>
      </c>
      <c r="K18" s="25" t="s">
        <v>57</v>
      </c>
      <c r="L18" s="25" t="s">
        <v>58</v>
      </c>
      <c r="M18" s="25" t="s">
        <v>2</v>
      </c>
      <c r="N18" s="59" t="s">
        <v>29</v>
      </c>
      <c r="O18" s="57" t="s">
        <v>59</v>
      </c>
      <c r="P18" s="57" t="s">
        <v>60</v>
      </c>
      <c r="Q18" s="57" t="s">
        <v>64</v>
      </c>
      <c r="R18" s="54"/>
      <c r="U18" s="2"/>
      <c r="V18" s="2"/>
      <c r="W18" s="2"/>
      <c r="X18" s="2"/>
      <c r="Y18" s="2"/>
      <c r="Z18" s="2"/>
    </row>
    <row r="19" spans="2:29" s="10" customFormat="1" ht="20.100000000000001" customHeight="1" x14ac:dyDescent="0.25">
      <c r="B19" s="21" t="s">
        <v>19</v>
      </c>
      <c r="C19" s="29">
        <f>IF(ISBLANK($C$10),$C$13,IF($C$11&gt;0,$C$11,"0,00"))</f>
        <v>0</v>
      </c>
      <c r="D19" s="40">
        <v>0.03</v>
      </c>
      <c r="E19" s="41">
        <f t="shared" ref="E19:E26" si="0">C19*D19</f>
        <v>0</v>
      </c>
      <c r="F19" s="42">
        <f>+C19-E19</f>
        <v>0</v>
      </c>
      <c r="G19" s="43">
        <v>0</v>
      </c>
      <c r="H19" s="44">
        <f t="shared" ref="H19:H26" si="1">(C19-E19)*G19</f>
        <v>0</v>
      </c>
      <c r="I19" s="45">
        <f t="shared" ref="I19:I26" si="2">C19-E19+H19</f>
        <v>0</v>
      </c>
      <c r="J19" s="46">
        <v>1</v>
      </c>
      <c r="K19" s="47">
        <f>C19-E19</f>
        <v>0</v>
      </c>
      <c r="L19" s="47">
        <v>0</v>
      </c>
      <c r="M19" s="48">
        <v>0</v>
      </c>
      <c r="N19" s="67">
        <v>0</v>
      </c>
      <c r="O19" s="60">
        <f>+C19-E19+H19</f>
        <v>0</v>
      </c>
      <c r="P19" s="60">
        <f>(C19-E19+H19)-F19</f>
        <v>0</v>
      </c>
      <c r="Q19" s="60">
        <v>0</v>
      </c>
      <c r="R19" s="55"/>
      <c r="U19" s="2"/>
      <c r="V19" s="2"/>
      <c r="W19" s="2"/>
      <c r="X19" s="2"/>
      <c r="Y19" s="2"/>
      <c r="Z19" s="2"/>
    </row>
    <row r="20" spans="2:29" s="10" customFormat="1" ht="20.100000000000001" customHeight="1" x14ac:dyDescent="0.25">
      <c r="B20" s="21" t="s">
        <v>5</v>
      </c>
      <c r="C20" s="29">
        <f>IF(ISBLANK($C$10),$C$13,IF($C$11&gt;0,$C$11,"0,00"))</f>
        <v>0</v>
      </c>
      <c r="D20" s="12">
        <v>0</v>
      </c>
      <c r="E20" s="36">
        <f t="shared" si="0"/>
        <v>0</v>
      </c>
      <c r="F20" s="38">
        <f>+C20-E20</f>
        <v>0</v>
      </c>
      <c r="G20" s="13">
        <v>0</v>
      </c>
      <c r="H20" s="14">
        <f t="shared" si="1"/>
        <v>0</v>
      </c>
      <c r="I20" s="11">
        <f t="shared" si="2"/>
        <v>0</v>
      </c>
      <c r="J20" s="15">
        <v>2</v>
      </c>
      <c r="K20" s="33">
        <f>0.6*(C20-E20)+H20</f>
        <v>0</v>
      </c>
      <c r="L20" s="33">
        <f>0.4*(C20-E20)</f>
        <v>0</v>
      </c>
      <c r="M20" s="31">
        <v>0</v>
      </c>
      <c r="N20" s="68">
        <v>0</v>
      </c>
      <c r="O20" s="61">
        <f t="shared" ref="O20:O26" si="3">+C20-E20+H20</f>
        <v>0</v>
      </c>
      <c r="P20" s="61">
        <f t="shared" ref="P20:P26" si="4">(C20-E20+H20)-F20</f>
        <v>0</v>
      </c>
      <c r="Q20" s="61">
        <v>0</v>
      </c>
      <c r="R20" s="55"/>
      <c r="U20" s="2"/>
      <c r="V20" s="2"/>
      <c r="W20" s="2"/>
      <c r="X20" s="2"/>
      <c r="Y20" s="2"/>
      <c r="Z20" s="2"/>
    </row>
    <row r="21" spans="2:29" s="10" customFormat="1" ht="20.100000000000001" customHeight="1" x14ac:dyDescent="0.25">
      <c r="B21" s="22" t="s">
        <v>6</v>
      </c>
      <c r="C21" s="30">
        <f>IF(ISBLANK($C$10),$C$13-$C$15,IF($C$11&gt;0,$C$11-$C$15,"0,00"))</f>
        <v>0</v>
      </c>
      <c r="D21" s="18">
        <v>0</v>
      </c>
      <c r="E21" s="37">
        <f t="shared" si="0"/>
        <v>0</v>
      </c>
      <c r="F21" s="39">
        <f>+C21-E21</f>
        <v>0</v>
      </c>
      <c r="G21" s="18">
        <v>0</v>
      </c>
      <c r="H21" s="19">
        <f t="shared" si="1"/>
        <v>0</v>
      </c>
      <c r="I21" s="17">
        <f t="shared" si="2"/>
        <v>0</v>
      </c>
      <c r="J21" s="16">
        <v>3</v>
      </c>
      <c r="K21" s="34">
        <f t="shared" ref="K21:K26" si="5">(1/J21)*(C21-E21)+H21</f>
        <v>0</v>
      </c>
      <c r="L21" s="34">
        <f t="shared" ref="L21:L26" si="6">(C21-E21)*(1/J21)</f>
        <v>0</v>
      </c>
      <c r="M21" s="32">
        <v>0</v>
      </c>
      <c r="N21" s="69">
        <v>0</v>
      </c>
      <c r="O21" s="62">
        <f t="shared" si="3"/>
        <v>0</v>
      </c>
      <c r="P21" s="62">
        <f t="shared" si="4"/>
        <v>0</v>
      </c>
      <c r="Q21" s="62">
        <v>0</v>
      </c>
      <c r="R21" s="56"/>
      <c r="U21" s="2"/>
      <c r="V21" s="2"/>
      <c r="W21" s="2"/>
      <c r="X21" s="2"/>
      <c r="Y21" s="2"/>
      <c r="Z21" s="2"/>
    </row>
    <row r="22" spans="2:29" s="10" customFormat="1" ht="20.100000000000001" customHeight="1" x14ac:dyDescent="0.25">
      <c r="B22" s="22" t="s">
        <v>7</v>
      </c>
      <c r="C22" s="30">
        <f t="shared" ref="C22:C26" si="7">IF(ISBLANK($C$10),$C$13-$C$15,IF($C$11&gt;0,$C$11-$C$15,"0,00"))</f>
        <v>0</v>
      </c>
      <c r="D22" s="18">
        <v>0</v>
      </c>
      <c r="E22" s="37">
        <f t="shared" si="0"/>
        <v>0</v>
      </c>
      <c r="F22" s="39">
        <f t="shared" ref="F22:F26" si="8">+C22-E22</f>
        <v>0</v>
      </c>
      <c r="G22" s="80">
        <v>5.0000000000000001E-3</v>
      </c>
      <c r="H22" s="19">
        <f t="shared" si="1"/>
        <v>0</v>
      </c>
      <c r="I22" s="17">
        <f t="shared" si="2"/>
        <v>0</v>
      </c>
      <c r="J22" s="16">
        <v>4</v>
      </c>
      <c r="K22" s="34">
        <f t="shared" si="5"/>
        <v>0</v>
      </c>
      <c r="L22" s="34">
        <f t="shared" si="6"/>
        <v>0</v>
      </c>
      <c r="M22" s="32">
        <v>0</v>
      </c>
      <c r="N22" s="69">
        <v>2.4299999999999999E-2</v>
      </c>
      <c r="O22" s="62">
        <f t="shared" si="3"/>
        <v>0</v>
      </c>
      <c r="P22" s="62">
        <f t="shared" si="4"/>
        <v>0</v>
      </c>
      <c r="Q22" s="62">
        <v>0</v>
      </c>
      <c r="R22" s="56"/>
      <c r="U22" s="2"/>
      <c r="V22" s="2"/>
      <c r="W22" s="2"/>
      <c r="X22" s="2"/>
      <c r="Y22" s="2"/>
      <c r="Z22" s="2"/>
      <c r="AC22" s="27"/>
    </row>
    <row r="23" spans="2:29" s="10" customFormat="1" ht="20.100000000000001" customHeight="1" x14ac:dyDescent="0.25">
      <c r="B23" s="22" t="s">
        <v>8</v>
      </c>
      <c r="C23" s="30">
        <f t="shared" si="7"/>
        <v>0</v>
      </c>
      <c r="D23" s="18">
        <v>0</v>
      </c>
      <c r="E23" s="37">
        <f t="shared" si="0"/>
        <v>0</v>
      </c>
      <c r="F23" s="39">
        <f t="shared" si="8"/>
        <v>0</v>
      </c>
      <c r="G23" s="80">
        <v>7.4999999999999997E-3</v>
      </c>
      <c r="H23" s="19">
        <f t="shared" si="1"/>
        <v>0</v>
      </c>
      <c r="I23" s="17">
        <f t="shared" si="2"/>
        <v>0</v>
      </c>
      <c r="J23" s="16">
        <v>5</v>
      </c>
      <c r="K23" s="34">
        <f t="shared" si="5"/>
        <v>0</v>
      </c>
      <c r="L23" s="34">
        <f t="shared" si="6"/>
        <v>0</v>
      </c>
      <c r="M23" s="32">
        <v>0</v>
      </c>
      <c r="N23" s="69">
        <v>3.0499999999999999E-2</v>
      </c>
      <c r="O23" s="62">
        <f t="shared" si="3"/>
        <v>0</v>
      </c>
      <c r="P23" s="62">
        <f t="shared" si="4"/>
        <v>0</v>
      </c>
      <c r="Q23" s="62">
        <v>0</v>
      </c>
      <c r="R23" s="56"/>
      <c r="U23" s="2"/>
      <c r="V23" s="2"/>
      <c r="W23" s="2"/>
      <c r="X23" s="2"/>
      <c r="Y23" s="2"/>
      <c r="Z23" s="2"/>
      <c r="AC23" s="27"/>
    </row>
    <row r="24" spans="2:29" s="10" customFormat="1" ht="20.100000000000001" customHeight="1" x14ac:dyDescent="0.25">
      <c r="B24" s="22" t="s">
        <v>9</v>
      </c>
      <c r="C24" s="30">
        <f t="shared" si="7"/>
        <v>0</v>
      </c>
      <c r="D24" s="18">
        <v>0</v>
      </c>
      <c r="E24" s="37">
        <f t="shared" si="0"/>
        <v>0</v>
      </c>
      <c r="F24" s="39">
        <f t="shared" si="8"/>
        <v>0</v>
      </c>
      <c r="G24" s="70">
        <v>1.2500000000000001E-2</v>
      </c>
      <c r="H24" s="19">
        <f t="shared" si="1"/>
        <v>0</v>
      </c>
      <c r="I24" s="17">
        <f t="shared" si="2"/>
        <v>0</v>
      </c>
      <c r="J24" s="16">
        <v>6</v>
      </c>
      <c r="K24" s="34">
        <f t="shared" si="5"/>
        <v>0</v>
      </c>
      <c r="L24" s="34">
        <f t="shared" si="6"/>
        <v>0</v>
      </c>
      <c r="M24" s="32">
        <v>0</v>
      </c>
      <c r="N24" s="69">
        <v>4.3999999999999997E-2</v>
      </c>
      <c r="O24" s="62">
        <f t="shared" si="3"/>
        <v>0</v>
      </c>
      <c r="P24" s="62">
        <f t="shared" si="4"/>
        <v>0</v>
      </c>
      <c r="Q24" s="62">
        <v>0</v>
      </c>
      <c r="R24" s="56"/>
      <c r="U24" s="2"/>
      <c r="V24" s="2"/>
      <c r="W24" s="2"/>
      <c r="X24" s="2"/>
      <c r="Y24" s="2"/>
      <c r="Z24" s="2"/>
    </row>
    <row r="25" spans="2:29" s="10" customFormat="1" ht="20.100000000000001" customHeight="1" x14ac:dyDescent="0.25">
      <c r="B25" s="22" t="s">
        <v>10</v>
      </c>
      <c r="C25" s="30">
        <f t="shared" si="7"/>
        <v>0</v>
      </c>
      <c r="D25" s="18">
        <v>0</v>
      </c>
      <c r="E25" s="37">
        <f t="shared" si="0"/>
        <v>0</v>
      </c>
      <c r="F25" s="39">
        <f t="shared" si="8"/>
        <v>0</v>
      </c>
      <c r="G25" s="70">
        <v>1.7500000000000002E-2</v>
      </c>
      <c r="H25" s="19">
        <f>(C25-E25)*G25</f>
        <v>0</v>
      </c>
      <c r="I25" s="17">
        <f t="shared" si="2"/>
        <v>0</v>
      </c>
      <c r="J25" s="16">
        <v>8</v>
      </c>
      <c r="K25" s="34">
        <f t="shared" si="5"/>
        <v>0</v>
      </c>
      <c r="L25" s="34">
        <f t="shared" si="6"/>
        <v>0</v>
      </c>
      <c r="M25" s="32">
        <v>0</v>
      </c>
      <c r="N25" s="69">
        <v>4.8099999999999997E-2</v>
      </c>
      <c r="O25" s="62">
        <f t="shared" si="3"/>
        <v>0</v>
      </c>
      <c r="P25" s="62">
        <f t="shared" si="4"/>
        <v>0</v>
      </c>
      <c r="Q25" s="62">
        <v>0</v>
      </c>
      <c r="R25" s="56"/>
      <c r="U25" s="2"/>
      <c r="V25" s="2"/>
      <c r="W25" s="2"/>
      <c r="X25" s="2"/>
      <c r="Y25" s="2"/>
      <c r="Z25" s="2"/>
    </row>
    <row r="26" spans="2:29" s="10" customFormat="1" ht="20.100000000000001" customHeight="1" x14ac:dyDescent="0.25">
      <c r="B26" s="22" t="s">
        <v>11</v>
      </c>
      <c r="C26" s="30">
        <f t="shared" si="7"/>
        <v>0</v>
      </c>
      <c r="D26" s="18">
        <v>0</v>
      </c>
      <c r="E26" s="37">
        <f t="shared" si="0"/>
        <v>0</v>
      </c>
      <c r="F26" s="39">
        <f t="shared" si="8"/>
        <v>0</v>
      </c>
      <c r="G26" s="70">
        <v>2.5000000000000001E-2</v>
      </c>
      <c r="H26" s="19">
        <f t="shared" si="1"/>
        <v>0</v>
      </c>
      <c r="I26" s="17">
        <f t="shared" si="2"/>
        <v>0</v>
      </c>
      <c r="J26" s="16">
        <v>9</v>
      </c>
      <c r="K26" s="34">
        <f t="shared" si="5"/>
        <v>0</v>
      </c>
      <c r="L26" s="34">
        <f t="shared" si="6"/>
        <v>0</v>
      </c>
      <c r="M26" s="32">
        <v>0</v>
      </c>
      <c r="N26" s="69">
        <v>6.25E-2</v>
      </c>
      <c r="O26" s="62">
        <f t="shared" si="3"/>
        <v>0</v>
      </c>
      <c r="P26" s="62">
        <f t="shared" si="4"/>
        <v>0</v>
      </c>
      <c r="Q26" s="62">
        <v>0</v>
      </c>
      <c r="R26" s="56"/>
      <c r="X26" s="27"/>
    </row>
    <row r="27" spans="2:29" s="2" customFormat="1" x14ac:dyDescent="0.25">
      <c r="D27" s="26"/>
      <c r="K27" s="7"/>
      <c r="L27" s="7"/>
      <c r="M27" s="7"/>
      <c r="N27" s="7"/>
      <c r="O27" s="7"/>
      <c r="P27" s="7"/>
      <c r="Q27" s="7"/>
      <c r="R27" s="7"/>
      <c r="X27" s="27"/>
      <c r="Y27" s="10"/>
      <c r="Z27" s="10"/>
      <c r="AA27" s="10"/>
    </row>
    <row r="28" spans="2:29" s="10" customFormat="1" ht="24.75" customHeight="1" x14ac:dyDescent="0.25">
      <c r="B28" s="104" t="s">
        <v>78</v>
      </c>
      <c r="C28" s="99"/>
      <c r="O28" s="50"/>
      <c r="P28" s="50"/>
      <c r="Q28" s="50"/>
      <c r="R28" s="50"/>
      <c r="X28" s="27"/>
    </row>
    <row r="29" spans="2:29" s="2" customFormat="1" ht="24.75" customHeight="1" x14ac:dyDescent="0.25">
      <c r="B29" s="100"/>
      <c r="C29" s="101"/>
      <c r="X29" s="27"/>
      <c r="Y29" s="10"/>
      <c r="Z29" s="10"/>
      <c r="AA29" s="10"/>
    </row>
    <row r="30" spans="2:29" s="2" customFormat="1" ht="24.75" customHeight="1" x14ac:dyDescent="0.25">
      <c r="B30" s="102"/>
      <c r="C30" s="103"/>
      <c r="D30" s="63"/>
      <c r="E30" s="10"/>
      <c r="F30" s="10"/>
      <c r="G30" s="10"/>
      <c r="H30" s="10"/>
      <c r="I30" s="10"/>
      <c r="J30" s="10"/>
      <c r="K30" s="20"/>
      <c r="L30" s="20"/>
      <c r="M30" s="20"/>
      <c r="N30" s="20"/>
      <c r="O30" s="20"/>
      <c r="P30" s="20"/>
      <c r="Q30" s="20"/>
      <c r="R30" s="20"/>
      <c r="X30" s="27"/>
      <c r="Y30" s="10"/>
      <c r="Z30" s="10"/>
      <c r="AA30" s="10"/>
    </row>
    <row r="31" spans="2:29" s="2" customFormat="1" x14ac:dyDescent="0.25"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7"/>
      <c r="P31" s="7"/>
      <c r="Q31" s="7"/>
      <c r="R31" s="7"/>
      <c r="Y31" s="10"/>
      <c r="Z31" s="10"/>
      <c r="AA31" s="10"/>
    </row>
    <row r="32" spans="2:29" s="2" customFormat="1" x14ac:dyDescent="0.25">
      <c r="B32" s="89" t="s">
        <v>73</v>
      </c>
      <c r="C32" s="89"/>
      <c r="D32" s="64"/>
      <c r="E32" s="10"/>
      <c r="F32" s="10"/>
      <c r="G32" s="10"/>
      <c r="H32" s="10"/>
      <c r="I32" s="10"/>
      <c r="J32" s="10"/>
      <c r="K32" s="20"/>
      <c r="L32" s="20"/>
      <c r="M32" s="20"/>
      <c r="N32" s="20"/>
      <c r="O32" s="7"/>
      <c r="P32" s="7"/>
      <c r="Q32" s="7"/>
      <c r="R32" s="7"/>
      <c r="Y32" s="10"/>
      <c r="Z32" s="10"/>
      <c r="AA32" s="10"/>
    </row>
    <row r="33" spans="4:18" s="2" customFormat="1" x14ac:dyDescent="0.25">
      <c r="D33" s="10"/>
      <c r="E33" s="64"/>
      <c r="F33" s="64"/>
      <c r="G33" s="64"/>
      <c r="H33" s="64"/>
      <c r="I33" s="64"/>
      <c r="J33" s="10"/>
      <c r="K33" s="20"/>
      <c r="L33" s="20"/>
      <c r="M33" s="20"/>
      <c r="N33" s="20"/>
      <c r="O33" s="7"/>
      <c r="P33" s="7"/>
      <c r="Q33" s="7"/>
      <c r="R33" s="7"/>
    </row>
    <row r="34" spans="4:18" s="2" customFormat="1" x14ac:dyDescent="0.25">
      <c r="K34" s="7"/>
      <c r="L34" s="7"/>
      <c r="M34" s="7"/>
      <c r="N34" s="7"/>
      <c r="O34" s="7"/>
      <c r="P34" s="7"/>
      <c r="Q34" s="7"/>
      <c r="R34" s="7"/>
    </row>
    <row r="35" spans="4:18" s="2" customFormat="1" x14ac:dyDescent="0.25">
      <c r="K35" s="7"/>
      <c r="L35" s="7"/>
      <c r="M35" s="7"/>
      <c r="N35" s="7"/>
      <c r="O35" s="7"/>
      <c r="P35" s="7"/>
      <c r="Q35" s="7"/>
      <c r="R35" s="7"/>
    </row>
    <row r="36" spans="4:18" s="2" customFormat="1" x14ac:dyDescent="0.25">
      <c r="K36" s="7"/>
      <c r="L36" s="7"/>
      <c r="M36" s="7"/>
      <c r="N36" s="7"/>
      <c r="O36" s="7"/>
      <c r="P36" s="7"/>
      <c r="Q36" s="7"/>
      <c r="R36" s="7"/>
    </row>
    <row r="37" spans="4:18" s="2" customFormat="1" x14ac:dyDescent="0.25">
      <c r="K37" s="7"/>
      <c r="L37" s="7"/>
      <c r="M37" s="7"/>
      <c r="N37" s="7"/>
      <c r="O37" s="7"/>
      <c r="P37" s="7"/>
      <c r="Q37" s="7"/>
      <c r="R37" s="7"/>
    </row>
    <row r="38" spans="4:18" s="2" customFormat="1" x14ac:dyDescent="0.25">
      <c r="K38" s="7"/>
      <c r="L38" s="7"/>
      <c r="M38" s="7"/>
      <c r="N38" s="7"/>
      <c r="O38" s="7"/>
      <c r="P38" s="7"/>
      <c r="Q38" s="7"/>
      <c r="R38" s="7"/>
    </row>
    <row r="39" spans="4:18" s="2" customFormat="1" x14ac:dyDescent="0.25">
      <c r="K39" s="7"/>
      <c r="L39" s="7"/>
      <c r="M39" s="7"/>
      <c r="N39" s="7"/>
      <c r="O39" s="7"/>
      <c r="P39" s="7"/>
      <c r="Q39" s="7"/>
      <c r="R39" s="7"/>
    </row>
    <row r="40" spans="4:18" s="2" customFormat="1" x14ac:dyDescent="0.25">
      <c r="K40" s="7"/>
      <c r="L40" s="7"/>
      <c r="M40" s="7"/>
      <c r="N40" s="7"/>
      <c r="O40" s="7"/>
      <c r="P40" s="7"/>
      <c r="Q40" s="7"/>
      <c r="R40" s="7"/>
    </row>
    <row r="41" spans="4:18" s="2" customFormat="1" x14ac:dyDescent="0.25">
      <c r="K41" s="7"/>
      <c r="L41" s="7"/>
      <c r="M41" s="7"/>
      <c r="N41" s="7"/>
      <c r="O41" s="7"/>
      <c r="P41" s="7"/>
      <c r="Q41" s="7"/>
      <c r="R41" s="7"/>
    </row>
    <row r="42" spans="4:18" s="2" customFormat="1" x14ac:dyDescent="0.25">
      <c r="K42" s="7"/>
      <c r="L42" s="7"/>
      <c r="M42" s="7"/>
      <c r="N42" s="7"/>
      <c r="O42" s="7"/>
      <c r="P42" s="7"/>
      <c r="Q42" s="7"/>
      <c r="R42" s="7"/>
    </row>
    <row r="43" spans="4:18" s="2" customFormat="1" x14ac:dyDescent="0.25">
      <c r="K43" s="7"/>
      <c r="L43" s="7"/>
      <c r="M43" s="7"/>
      <c r="N43" s="7"/>
      <c r="O43" s="7"/>
      <c r="P43" s="7"/>
      <c r="Q43" s="7"/>
      <c r="R43" s="7"/>
    </row>
    <row r="44" spans="4:18" s="2" customFormat="1" x14ac:dyDescent="0.25">
      <c r="K44" s="7"/>
      <c r="L44" s="7"/>
      <c r="M44" s="7"/>
      <c r="N44" s="7"/>
      <c r="O44" s="7"/>
      <c r="P44" s="7"/>
      <c r="Q44" s="7"/>
      <c r="R44" s="7"/>
    </row>
    <row r="45" spans="4:18" s="2" customFormat="1" x14ac:dyDescent="0.25">
      <c r="K45" s="7"/>
      <c r="L45" s="7"/>
      <c r="M45" s="7"/>
      <c r="N45" s="7"/>
      <c r="O45" s="7"/>
      <c r="P45" s="7"/>
      <c r="Q45" s="7"/>
      <c r="R45" s="7"/>
    </row>
    <row r="46" spans="4:18" s="2" customFormat="1" x14ac:dyDescent="0.25">
      <c r="K46" s="7"/>
      <c r="L46" s="7"/>
      <c r="M46" s="7"/>
      <c r="N46" s="7"/>
      <c r="O46" s="7"/>
      <c r="P46" s="7"/>
      <c r="Q46" s="7"/>
      <c r="R46" s="7"/>
    </row>
    <row r="47" spans="4:18" s="2" customFormat="1" x14ac:dyDescent="0.25">
      <c r="K47" s="7"/>
      <c r="L47" s="7"/>
      <c r="M47" s="7"/>
      <c r="N47" s="7"/>
      <c r="O47" s="7"/>
      <c r="P47" s="7"/>
      <c r="Q47" s="7"/>
      <c r="R47" s="7"/>
    </row>
    <row r="48" spans="4:18" s="2" customFormat="1" x14ac:dyDescent="0.25">
      <c r="K48" s="7"/>
      <c r="L48" s="7"/>
      <c r="M48" s="7"/>
      <c r="N48" s="7"/>
      <c r="O48" s="7"/>
      <c r="P48" s="7"/>
      <c r="Q48" s="7"/>
      <c r="R48" s="7"/>
    </row>
    <row r="49" spans="11:18" s="2" customFormat="1" x14ac:dyDescent="0.25">
      <c r="K49" s="7"/>
      <c r="L49" s="7"/>
      <c r="M49" s="7"/>
      <c r="N49" s="7"/>
      <c r="O49" s="7"/>
      <c r="P49" s="7"/>
      <c r="Q49" s="7"/>
      <c r="R49" s="7"/>
    </row>
    <row r="50" spans="11:18" s="2" customFormat="1" x14ac:dyDescent="0.25">
      <c r="K50" s="7"/>
      <c r="L50" s="7"/>
      <c r="M50" s="7"/>
      <c r="N50" s="7"/>
      <c r="O50" s="7"/>
      <c r="P50" s="7"/>
      <c r="Q50" s="7"/>
      <c r="R50" s="7"/>
    </row>
    <row r="51" spans="11:18" s="2" customFormat="1" x14ac:dyDescent="0.25">
      <c r="K51" s="7"/>
      <c r="L51" s="7"/>
      <c r="M51" s="7"/>
      <c r="N51" s="7"/>
      <c r="O51" s="7"/>
      <c r="P51" s="7"/>
      <c r="Q51" s="7"/>
      <c r="R51" s="7"/>
    </row>
    <row r="52" spans="11:18" s="2" customFormat="1" x14ac:dyDescent="0.25">
      <c r="K52" s="7"/>
      <c r="L52" s="7"/>
      <c r="M52" s="7"/>
      <c r="N52" s="7"/>
      <c r="O52" s="7"/>
      <c r="P52" s="7"/>
      <c r="Q52" s="7"/>
      <c r="R52" s="7"/>
    </row>
    <row r="53" spans="11:18" s="2" customFormat="1" x14ac:dyDescent="0.25">
      <c r="K53" s="7"/>
      <c r="L53" s="7"/>
      <c r="M53" s="7"/>
      <c r="N53" s="7"/>
      <c r="O53" s="7"/>
      <c r="P53" s="7"/>
      <c r="Q53" s="7"/>
      <c r="R53" s="7"/>
    </row>
    <row r="54" spans="11:18" s="2" customFormat="1" x14ac:dyDescent="0.25">
      <c r="K54" s="7"/>
      <c r="L54" s="7"/>
      <c r="M54" s="7"/>
      <c r="N54" s="7"/>
      <c r="O54" s="7"/>
      <c r="P54" s="7"/>
      <c r="Q54" s="7"/>
      <c r="R54" s="7"/>
    </row>
    <row r="55" spans="11:18" s="2" customFormat="1" x14ac:dyDescent="0.25">
      <c r="K55" s="7"/>
      <c r="L55" s="7"/>
      <c r="M55" s="7"/>
      <c r="N55" s="7"/>
      <c r="O55" s="7"/>
      <c r="P55" s="7"/>
      <c r="Q55" s="7"/>
      <c r="R55" s="7"/>
    </row>
    <row r="56" spans="11:18" s="2" customFormat="1" x14ac:dyDescent="0.25">
      <c r="K56" s="7"/>
      <c r="L56" s="7"/>
      <c r="M56" s="7"/>
      <c r="N56" s="7"/>
      <c r="O56" s="7"/>
      <c r="P56" s="7"/>
      <c r="Q56" s="7"/>
      <c r="R56" s="7"/>
    </row>
    <row r="57" spans="11:18" s="2" customFormat="1" x14ac:dyDescent="0.25">
      <c r="K57" s="7"/>
      <c r="L57" s="7"/>
      <c r="M57" s="7"/>
      <c r="N57" s="7"/>
      <c r="O57" s="7"/>
      <c r="P57" s="7"/>
      <c r="Q57" s="7"/>
      <c r="R57" s="7"/>
    </row>
    <row r="58" spans="11:18" s="2" customFormat="1" x14ac:dyDescent="0.25">
      <c r="K58" s="7"/>
      <c r="L58" s="7"/>
      <c r="M58" s="7"/>
      <c r="N58" s="7"/>
      <c r="O58" s="7"/>
      <c r="P58" s="7"/>
      <c r="Q58" s="7"/>
      <c r="R58" s="7"/>
    </row>
    <row r="59" spans="11:18" s="2" customFormat="1" x14ac:dyDescent="0.25">
      <c r="K59" s="7"/>
      <c r="L59" s="7"/>
      <c r="M59" s="7"/>
      <c r="N59" s="7"/>
      <c r="O59" s="7"/>
      <c r="P59" s="7"/>
      <c r="Q59" s="7"/>
      <c r="R59" s="7"/>
    </row>
    <row r="60" spans="11:18" s="2" customFormat="1" x14ac:dyDescent="0.25">
      <c r="K60" s="7"/>
      <c r="L60" s="7"/>
      <c r="M60" s="7"/>
      <c r="N60" s="7"/>
      <c r="O60" s="7"/>
      <c r="P60" s="7"/>
      <c r="Q60" s="7"/>
      <c r="R60" s="7"/>
    </row>
    <row r="61" spans="11:18" s="2" customFormat="1" x14ac:dyDescent="0.25">
      <c r="K61" s="7"/>
      <c r="L61" s="7"/>
      <c r="M61" s="7"/>
      <c r="N61" s="7"/>
      <c r="O61" s="7"/>
      <c r="P61" s="7"/>
      <c r="Q61" s="7"/>
      <c r="R61" s="7"/>
    </row>
    <row r="62" spans="11:18" s="2" customFormat="1" x14ac:dyDescent="0.25">
      <c r="K62" s="7"/>
      <c r="L62" s="7"/>
      <c r="M62" s="7"/>
      <c r="N62" s="7"/>
      <c r="O62" s="7"/>
      <c r="P62" s="7"/>
      <c r="Q62" s="7"/>
      <c r="R62" s="7"/>
    </row>
    <row r="63" spans="11:18" s="2" customFormat="1" x14ac:dyDescent="0.25">
      <c r="K63" s="7"/>
      <c r="L63" s="7"/>
      <c r="M63" s="7"/>
      <c r="N63" s="7"/>
      <c r="O63" s="7"/>
      <c r="P63" s="7"/>
      <c r="Q63" s="7"/>
      <c r="R63" s="7"/>
    </row>
    <row r="64" spans="11:18" s="2" customFormat="1" x14ac:dyDescent="0.25">
      <c r="K64" s="7"/>
      <c r="L64" s="7"/>
      <c r="M64" s="7"/>
      <c r="N64" s="7"/>
      <c r="O64" s="7"/>
      <c r="P64" s="7"/>
      <c r="Q64" s="7"/>
      <c r="R64" s="7"/>
    </row>
    <row r="65" spans="11:18" s="2" customFormat="1" x14ac:dyDescent="0.25">
      <c r="K65" s="7"/>
      <c r="L65" s="7"/>
      <c r="M65" s="7"/>
      <c r="N65" s="7"/>
      <c r="O65" s="7"/>
      <c r="P65" s="7"/>
      <c r="Q65" s="7"/>
      <c r="R65" s="7"/>
    </row>
    <row r="66" spans="11:18" s="2" customFormat="1" x14ac:dyDescent="0.25">
      <c r="K66" s="7"/>
      <c r="L66" s="7"/>
      <c r="M66" s="7"/>
      <c r="N66" s="7"/>
      <c r="O66" s="7"/>
      <c r="P66" s="7"/>
      <c r="Q66" s="7"/>
      <c r="R66" s="7"/>
    </row>
    <row r="67" spans="11:18" s="2" customFormat="1" x14ac:dyDescent="0.25">
      <c r="K67" s="7"/>
      <c r="L67" s="7"/>
      <c r="M67" s="7"/>
      <c r="N67" s="7"/>
      <c r="O67" s="7"/>
      <c r="P67" s="7"/>
      <c r="Q67" s="7"/>
      <c r="R67" s="7"/>
    </row>
    <row r="68" spans="11:18" s="2" customFormat="1" x14ac:dyDescent="0.25">
      <c r="K68" s="7"/>
      <c r="L68" s="7"/>
      <c r="M68" s="7"/>
      <c r="N68" s="7"/>
      <c r="O68" s="7"/>
      <c r="P68" s="7"/>
      <c r="Q68" s="7"/>
      <c r="R68" s="7"/>
    </row>
    <row r="69" spans="11:18" s="2" customFormat="1" x14ac:dyDescent="0.25">
      <c r="K69" s="7"/>
      <c r="L69" s="7"/>
      <c r="M69" s="7"/>
      <c r="N69" s="7"/>
      <c r="O69" s="7"/>
      <c r="P69" s="7"/>
      <c r="Q69" s="7"/>
      <c r="R69" s="7"/>
    </row>
    <row r="70" spans="11:18" s="2" customFormat="1" x14ac:dyDescent="0.25">
      <c r="K70" s="7"/>
      <c r="L70" s="7"/>
      <c r="M70" s="7"/>
      <c r="N70" s="7"/>
      <c r="O70" s="7"/>
      <c r="P70" s="7"/>
      <c r="Q70" s="7"/>
      <c r="R70" s="7"/>
    </row>
    <row r="71" spans="11:18" s="2" customFormat="1" x14ac:dyDescent="0.25">
      <c r="K71" s="7"/>
      <c r="L71" s="7"/>
      <c r="M71" s="7"/>
      <c r="N71" s="7"/>
      <c r="O71" s="7"/>
      <c r="P71" s="7"/>
      <c r="Q71" s="7"/>
      <c r="R71" s="7"/>
    </row>
    <row r="72" spans="11:18" s="2" customFormat="1" x14ac:dyDescent="0.25">
      <c r="K72" s="7"/>
      <c r="L72" s="7"/>
      <c r="M72" s="7"/>
      <c r="N72" s="7"/>
      <c r="O72" s="7"/>
      <c r="P72" s="7"/>
      <c r="Q72" s="7"/>
      <c r="R72" s="7"/>
    </row>
    <row r="73" spans="11:18" s="2" customFormat="1" x14ac:dyDescent="0.25">
      <c r="K73" s="7"/>
      <c r="L73" s="7"/>
      <c r="M73" s="7"/>
      <c r="N73" s="7"/>
      <c r="O73" s="7"/>
      <c r="P73" s="7"/>
      <c r="Q73" s="7"/>
      <c r="R73" s="7"/>
    </row>
    <row r="74" spans="11:18" s="2" customFormat="1" x14ac:dyDescent="0.25">
      <c r="K74" s="7"/>
      <c r="L74" s="7"/>
      <c r="M74" s="7"/>
      <c r="N74" s="7"/>
      <c r="O74" s="7"/>
      <c r="P74" s="7"/>
      <c r="Q74" s="7"/>
      <c r="R74" s="7"/>
    </row>
    <row r="75" spans="11:18" s="2" customFormat="1" x14ac:dyDescent="0.25">
      <c r="K75" s="7"/>
      <c r="L75" s="7"/>
      <c r="M75" s="7"/>
      <c r="N75" s="7"/>
      <c r="O75" s="7"/>
      <c r="P75" s="7"/>
      <c r="Q75" s="7"/>
      <c r="R75" s="7"/>
    </row>
    <row r="76" spans="11:18" s="2" customFormat="1" x14ac:dyDescent="0.25">
      <c r="K76" s="7"/>
      <c r="L76" s="7"/>
      <c r="M76" s="7"/>
      <c r="N76" s="7"/>
      <c r="O76" s="7"/>
      <c r="P76" s="7"/>
      <c r="Q76" s="7"/>
      <c r="R76" s="7"/>
    </row>
    <row r="77" spans="11:18" s="2" customFormat="1" x14ac:dyDescent="0.25">
      <c r="K77" s="7"/>
      <c r="L77" s="7"/>
      <c r="M77" s="7"/>
      <c r="N77" s="7"/>
      <c r="O77" s="7"/>
      <c r="P77" s="7"/>
      <c r="Q77" s="7"/>
      <c r="R77" s="7"/>
    </row>
    <row r="78" spans="11:18" s="2" customFormat="1" x14ac:dyDescent="0.25">
      <c r="K78" s="7"/>
      <c r="L78" s="7"/>
      <c r="M78" s="7"/>
      <c r="N78" s="7"/>
      <c r="O78" s="7"/>
      <c r="P78" s="7"/>
      <c r="Q78" s="7"/>
      <c r="R78" s="7"/>
    </row>
    <row r="79" spans="11:18" s="2" customFormat="1" x14ac:dyDescent="0.25">
      <c r="K79" s="7"/>
      <c r="L79" s="7"/>
      <c r="M79" s="7"/>
      <c r="N79" s="7"/>
      <c r="O79" s="7"/>
      <c r="P79" s="7"/>
      <c r="Q79" s="7"/>
      <c r="R79" s="7"/>
    </row>
    <row r="80" spans="11:18" s="2" customFormat="1" x14ac:dyDescent="0.25">
      <c r="K80" s="7"/>
      <c r="L80" s="7"/>
      <c r="M80" s="7"/>
      <c r="N80" s="7"/>
      <c r="O80" s="7"/>
      <c r="P80" s="7"/>
      <c r="Q80" s="7"/>
      <c r="R80" s="7"/>
    </row>
    <row r="81" spans="11:18" s="2" customFormat="1" x14ac:dyDescent="0.25">
      <c r="K81" s="7"/>
      <c r="L81" s="7"/>
      <c r="M81" s="7"/>
      <c r="N81" s="7"/>
      <c r="O81" s="7"/>
      <c r="P81" s="7"/>
      <c r="Q81" s="7"/>
      <c r="R81" s="7"/>
    </row>
    <row r="82" spans="11:18" s="2" customFormat="1" x14ac:dyDescent="0.25">
      <c r="K82" s="7"/>
      <c r="L82" s="7"/>
      <c r="M82" s="7"/>
      <c r="N82" s="7"/>
      <c r="O82" s="7"/>
      <c r="P82" s="7"/>
      <c r="Q82" s="7"/>
      <c r="R82" s="7"/>
    </row>
    <row r="83" spans="11:18" s="2" customFormat="1" x14ac:dyDescent="0.25">
      <c r="K83" s="7"/>
      <c r="L83" s="7"/>
      <c r="M83" s="7"/>
      <c r="N83" s="7"/>
      <c r="O83" s="7"/>
      <c r="P83" s="7"/>
      <c r="Q83" s="7"/>
      <c r="R83" s="7"/>
    </row>
    <row r="84" spans="11:18" s="2" customFormat="1" x14ac:dyDescent="0.25">
      <c r="K84" s="7"/>
      <c r="L84" s="7"/>
      <c r="M84" s="7"/>
      <c r="N84" s="7"/>
      <c r="O84" s="7"/>
      <c r="P84" s="7"/>
      <c r="Q84" s="7"/>
      <c r="R84" s="7"/>
    </row>
    <row r="85" spans="11:18" s="2" customFormat="1" x14ac:dyDescent="0.25">
      <c r="K85" s="7"/>
      <c r="L85" s="7"/>
      <c r="M85" s="7"/>
      <c r="N85" s="7"/>
      <c r="O85" s="7"/>
      <c r="P85" s="7"/>
      <c r="Q85" s="7"/>
      <c r="R85" s="7"/>
    </row>
    <row r="86" spans="11:18" s="2" customFormat="1" x14ac:dyDescent="0.25">
      <c r="K86" s="7"/>
      <c r="L86" s="7"/>
      <c r="M86" s="7"/>
      <c r="N86" s="7"/>
      <c r="O86" s="7"/>
      <c r="P86" s="7"/>
      <c r="Q86" s="7"/>
      <c r="R86" s="7"/>
    </row>
    <row r="87" spans="11:18" s="2" customFormat="1" x14ac:dyDescent="0.25">
      <c r="K87" s="7"/>
      <c r="L87" s="7"/>
      <c r="M87" s="7"/>
      <c r="N87" s="7"/>
      <c r="O87" s="7"/>
      <c r="P87" s="7"/>
      <c r="Q87" s="7"/>
      <c r="R87" s="7"/>
    </row>
    <row r="88" spans="11:18" s="2" customFormat="1" x14ac:dyDescent="0.25">
      <c r="K88" s="7"/>
      <c r="L88" s="7"/>
      <c r="M88" s="7"/>
      <c r="N88" s="7"/>
      <c r="O88" s="7"/>
      <c r="P88" s="7"/>
      <c r="Q88" s="7"/>
      <c r="R88" s="7"/>
    </row>
    <row r="89" spans="11:18" s="2" customFormat="1" x14ac:dyDescent="0.25">
      <c r="K89" s="7"/>
      <c r="L89" s="7"/>
      <c r="M89" s="7"/>
      <c r="N89" s="7"/>
      <c r="O89" s="7"/>
      <c r="P89" s="7"/>
      <c r="Q89" s="7"/>
      <c r="R89" s="7"/>
    </row>
    <row r="90" spans="11:18" s="2" customFormat="1" x14ac:dyDescent="0.25">
      <c r="K90" s="7"/>
      <c r="L90" s="7"/>
      <c r="M90" s="7"/>
      <c r="N90" s="7"/>
      <c r="O90" s="7"/>
      <c r="P90" s="7"/>
      <c r="Q90" s="7"/>
      <c r="R90" s="7"/>
    </row>
    <row r="91" spans="11:18" s="2" customFormat="1" x14ac:dyDescent="0.25">
      <c r="K91" s="7"/>
      <c r="L91" s="7"/>
      <c r="M91" s="7"/>
      <c r="N91" s="7"/>
      <c r="O91" s="7"/>
      <c r="P91" s="7"/>
      <c r="Q91" s="7"/>
      <c r="R91" s="7"/>
    </row>
    <row r="92" spans="11:18" s="2" customFormat="1" x14ac:dyDescent="0.25">
      <c r="K92" s="7"/>
      <c r="L92" s="7"/>
      <c r="M92" s="7"/>
      <c r="N92" s="7"/>
      <c r="O92" s="7"/>
      <c r="P92" s="7"/>
      <c r="Q92" s="7"/>
      <c r="R92" s="7"/>
    </row>
    <row r="93" spans="11:18" s="2" customFormat="1" x14ac:dyDescent="0.25">
      <c r="K93" s="7"/>
      <c r="L93" s="7"/>
      <c r="M93" s="7"/>
      <c r="N93" s="7"/>
      <c r="O93" s="7"/>
      <c r="P93" s="7"/>
      <c r="Q93" s="7"/>
      <c r="R93" s="7"/>
    </row>
    <row r="94" spans="11:18" s="2" customFormat="1" x14ac:dyDescent="0.25">
      <c r="K94" s="7"/>
      <c r="L94" s="7"/>
      <c r="M94" s="7"/>
      <c r="N94" s="7"/>
      <c r="O94" s="7"/>
      <c r="P94" s="7"/>
      <c r="Q94" s="7"/>
      <c r="R94" s="7"/>
    </row>
    <row r="95" spans="11:18" s="2" customFormat="1" x14ac:dyDescent="0.25">
      <c r="K95" s="7"/>
      <c r="L95" s="7"/>
      <c r="M95" s="7"/>
      <c r="N95" s="7"/>
      <c r="O95" s="7"/>
      <c r="P95" s="7"/>
      <c r="Q95" s="7"/>
      <c r="R95" s="7"/>
    </row>
    <row r="96" spans="11:18" s="2" customFormat="1" x14ac:dyDescent="0.25">
      <c r="K96" s="7"/>
      <c r="L96" s="7"/>
      <c r="M96" s="7"/>
      <c r="N96" s="7"/>
      <c r="O96" s="7"/>
      <c r="P96" s="7"/>
      <c r="Q96" s="7"/>
      <c r="R96" s="7"/>
    </row>
    <row r="97" spans="11:18" s="2" customFormat="1" x14ac:dyDescent="0.25">
      <c r="K97" s="7"/>
      <c r="L97" s="7"/>
      <c r="M97" s="7"/>
      <c r="N97" s="7"/>
      <c r="O97" s="7"/>
      <c r="P97" s="7"/>
      <c r="Q97" s="7"/>
      <c r="R97" s="7"/>
    </row>
    <row r="98" spans="11:18" s="2" customFormat="1" x14ac:dyDescent="0.25">
      <c r="K98" s="7"/>
      <c r="L98" s="7"/>
      <c r="M98" s="7"/>
      <c r="N98" s="7"/>
      <c r="O98" s="7"/>
      <c r="P98" s="7"/>
      <c r="Q98" s="7"/>
      <c r="R98" s="7"/>
    </row>
    <row r="99" spans="11:18" s="2" customFormat="1" x14ac:dyDescent="0.25">
      <c r="K99" s="7"/>
      <c r="L99" s="7"/>
      <c r="M99" s="7"/>
      <c r="N99" s="7"/>
      <c r="O99" s="7"/>
      <c r="P99" s="7"/>
      <c r="Q99" s="7"/>
      <c r="R99" s="7"/>
    </row>
    <row r="100" spans="11:18" s="2" customFormat="1" x14ac:dyDescent="0.25">
      <c r="K100" s="7"/>
      <c r="L100" s="7"/>
      <c r="M100" s="7"/>
      <c r="N100" s="7"/>
      <c r="O100" s="7"/>
      <c r="P100" s="7"/>
      <c r="Q100" s="7"/>
      <c r="R100" s="7"/>
    </row>
    <row r="101" spans="11:18" s="2" customFormat="1" x14ac:dyDescent="0.25">
      <c r="K101" s="7"/>
      <c r="L101" s="7"/>
      <c r="M101" s="7"/>
      <c r="N101" s="7"/>
      <c r="O101" s="7"/>
      <c r="P101" s="7"/>
      <c r="Q101" s="7"/>
      <c r="R101" s="7"/>
    </row>
    <row r="102" spans="11:18" s="2" customFormat="1" x14ac:dyDescent="0.25">
      <c r="K102" s="7"/>
      <c r="L102" s="7"/>
      <c r="M102" s="7"/>
      <c r="N102" s="7"/>
      <c r="O102" s="7"/>
      <c r="P102" s="7"/>
      <c r="Q102" s="7"/>
      <c r="R102" s="7"/>
    </row>
    <row r="103" spans="11:18" s="2" customFormat="1" x14ac:dyDescent="0.25">
      <c r="K103" s="7"/>
      <c r="L103" s="7"/>
      <c r="M103" s="7"/>
      <c r="N103" s="7"/>
      <c r="O103" s="7"/>
      <c r="P103" s="7"/>
      <c r="Q103" s="7"/>
      <c r="R103" s="7"/>
    </row>
    <row r="104" spans="11:18" s="2" customFormat="1" x14ac:dyDescent="0.25">
      <c r="K104" s="7"/>
      <c r="L104" s="7"/>
      <c r="M104" s="7"/>
      <c r="N104" s="7"/>
      <c r="O104" s="7"/>
      <c r="P104" s="7"/>
      <c r="Q104" s="7"/>
      <c r="R104" s="7"/>
    </row>
    <row r="105" spans="11:18" s="2" customFormat="1" x14ac:dyDescent="0.25">
      <c r="K105" s="7"/>
      <c r="L105" s="7"/>
      <c r="M105" s="7"/>
      <c r="N105" s="7"/>
      <c r="O105" s="7"/>
      <c r="P105" s="7"/>
      <c r="Q105" s="7"/>
      <c r="R105" s="7"/>
    </row>
    <row r="106" spans="11:18" s="2" customFormat="1" x14ac:dyDescent="0.25">
      <c r="K106" s="7"/>
      <c r="L106" s="7"/>
      <c r="M106" s="7"/>
      <c r="N106" s="7"/>
      <c r="O106" s="7"/>
      <c r="P106" s="7"/>
      <c r="Q106" s="7"/>
      <c r="R106" s="7"/>
    </row>
    <row r="107" spans="11:18" s="2" customFormat="1" x14ac:dyDescent="0.25">
      <c r="K107" s="7"/>
      <c r="L107" s="7"/>
      <c r="M107" s="7"/>
      <c r="N107" s="7"/>
      <c r="O107" s="7"/>
      <c r="P107" s="7"/>
      <c r="Q107" s="7"/>
      <c r="R107" s="7"/>
    </row>
    <row r="108" spans="11:18" s="2" customFormat="1" x14ac:dyDescent="0.25">
      <c r="K108" s="7"/>
      <c r="L108" s="7"/>
      <c r="M108" s="7"/>
      <c r="N108" s="7"/>
      <c r="O108" s="7"/>
      <c r="P108" s="7"/>
      <c r="Q108" s="7"/>
      <c r="R108" s="7"/>
    </row>
    <row r="109" spans="11:18" s="2" customFormat="1" x14ac:dyDescent="0.25">
      <c r="K109" s="7"/>
      <c r="L109" s="7"/>
      <c r="M109" s="7"/>
      <c r="N109" s="7"/>
      <c r="O109" s="7"/>
      <c r="P109" s="7"/>
      <c r="Q109" s="7"/>
      <c r="R109" s="7"/>
    </row>
    <row r="110" spans="11:18" s="2" customFormat="1" x14ac:dyDescent="0.25">
      <c r="K110" s="7"/>
      <c r="L110" s="7"/>
      <c r="M110" s="7"/>
      <c r="N110" s="7"/>
      <c r="O110" s="7"/>
      <c r="P110" s="7"/>
      <c r="Q110" s="7"/>
      <c r="R110" s="7"/>
    </row>
    <row r="111" spans="11:18" s="2" customFormat="1" x14ac:dyDescent="0.25">
      <c r="K111" s="7"/>
      <c r="L111" s="7"/>
      <c r="M111" s="7"/>
      <c r="N111" s="7"/>
      <c r="O111" s="7"/>
      <c r="P111" s="7"/>
      <c r="Q111" s="7"/>
      <c r="R111" s="7"/>
    </row>
    <row r="112" spans="11:18" s="2" customFormat="1" x14ac:dyDescent="0.25">
      <c r="K112" s="7"/>
      <c r="L112" s="7"/>
      <c r="M112" s="7"/>
      <c r="N112" s="7"/>
      <c r="O112" s="7"/>
      <c r="P112" s="7"/>
      <c r="Q112" s="7"/>
      <c r="R112" s="7"/>
    </row>
    <row r="113" spans="11:27" s="2" customFormat="1" x14ac:dyDescent="0.25">
      <c r="K113" s="7"/>
      <c r="L113" s="7"/>
      <c r="M113" s="7"/>
      <c r="N113" s="7"/>
      <c r="O113" s="7"/>
      <c r="P113" s="7"/>
      <c r="Q113" s="7"/>
      <c r="R113" s="7"/>
    </row>
    <row r="114" spans="11:27" s="2" customFormat="1" x14ac:dyDescent="0.25">
      <c r="K114" s="7"/>
      <c r="L114" s="7"/>
      <c r="M114" s="7"/>
      <c r="N114" s="7"/>
      <c r="O114" s="7"/>
      <c r="P114" s="7"/>
      <c r="Q114" s="7"/>
      <c r="R114" s="7"/>
    </row>
    <row r="115" spans="11:27" s="2" customFormat="1" x14ac:dyDescent="0.25">
      <c r="K115" s="7"/>
      <c r="L115" s="7"/>
      <c r="M115" s="7"/>
      <c r="N115" s="7"/>
      <c r="O115" s="7"/>
      <c r="P115" s="7"/>
      <c r="Q115" s="7"/>
      <c r="R115" s="7"/>
    </row>
    <row r="116" spans="11:27" s="2" customFormat="1" x14ac:dyDescent="0.25">
      <c r="K116" s="7"/>
      <c r="L116" s="7"/>
      <c r="M116" s="7"/>
      <c r="N116" s="7"/>
      <c r="O116" s="7"/>
      <c r="P116" s="7"/>
      <c r="Q116" s="7"/>
      <c r="R116" s="7"/>
    </row>
    <row r="117" spans="11:27" s="2" customFormat="1" x14ac:dyDescent="0.25">
      <c r="K117" s="7"/>
      <c r="L117" s="7"/>
      <c r="M117" s="7"/>
      <c r="N117" s="7"/>
      <c r="O117" s="7"/>
      <c r="P117" s="7"/>
      <c r="Q117" s="7"/>
      <c r="R117" s="7"/>
    </row>
    <row r="118" spans="11:27" s="2" customFormat="1" x14ac:dyDescent="0.25">
      <c r="K118" s="7"/>
      <c r="L118" s="7"/>
      <c r="M118" s="7"/>
      <c r="N118" s="7"/>
      <c r="O118" s="7"/>
      <c r="P118" s="7"/>
      <c r="Q118" s="7"/>
      <c r="R118" s="7"/>
    </row>
    <row r="119" spans="11:27" s="2" customFormat="1" x14ac:dyDescent="0.25">
      <c r="K119" s="7"/>
      <c r="L119" s="7"/>
      <c r="M119" s="7"/>
      <c r="N119" s="7"/>
      <c r="O119" s="7"/>
      <c r="P119" s="7"/>
      <c r="Q119" s="7"/>
      <c r="R119" s="7"/>
    </row>
    <row r="120" spans="11:27" s="2" customFormat="1" x14ac:dyDescent="0.25">
      <c r="K120" s="7"/>
      <c r="L120" s="7"/>
      <c r="M120" s="7"/>
      <c r="N120" s="7"/>
      <c r="O120" s="7"/>
      <c r="P120" s="7"/>
      <c r="Q120" s="7"/>
      <c r="R120" s="7"/>
    </row>
    <row r="121" spans="11:27" s="2" customFormat="1" x14ac:dyDescent="0.25">
      <c r="K121" s="7"/>
      <c r="L121" s="7"/>
      <c r="M121" s="7"/>
      <c r="N121" s="7"/>
      <c r="O121" s="7"/>
      <c r="P121" s="7"/>
      <c r="Q121" s="7"/>
      <c r="R121" s="7"/>
    </row>
    <row r="122" spans="11:27" s="2" customFormat="1" x14ac:dyDescent="0.25">
      <c r="K122" s="7"/>
      <c r="L122" s="7"/>
      <c r="M122" s="7"/>
      <c r="N122" s="7"/>
      <c r="O122" s="7"/>
      <c r="P122" s="7"/>
      <c r="Q122" s="7"/>
      <c r="R122" s="7"/>
    </row>
    <row r="123" spans="11:27" s="2" customFormat="1" x14ac:dyDescent="0.25">
      <c r="K123" s="7"/>
      <c r="L123" s="7"/>
      <c r="M123" s="7"/>
      <c r="N123" s="7"/>
      <c r="O123" s="7"/>
      <c r="P123" s="7"/>
      <c r="Q123" s="7"/>
      <c r="R123" s="7"/>
    </row>
    <row r="124" spans="11:27" s="2" customFormat="1" x14ac:dyDescent="0.25">
      <c r="K124" s="7"/>
      <c r="L124" s="7"/>
      <c r="M124" s="7"/>
      <c r="N124" s="7"/>
      <c r="O124" s="7"/>
      <c r="P124" s="7"/>
      <c r="Q124" s="7"/>
      <c r="R124" s="7"/>
    </row>
    <row r="125" spans="11:27" s="2" customFormat="1" x14ac:dyDescent="0.25">
      <c r="K125" s="7"/>
      <c r="L125" s="7"/>
      <c r="M125" s="7"/>
      <c r="N125" s="7"/>
      <c r="O125" s="7"/>
      <c r="P125" s="7"/>
      <c r="Q125" s="7"/>
      <c r="R125" s="7"/>
      <c r="Y125"/>
      <c r="Z125"/>
      <c r="AA125"/>
    </row>
    <row r="126" spans="11:27" s="2" customFormat="1" x14ac:dyDescent="0.25">
      <c r="K126" s="7"/>
      <c r="L126" s="7"/>
      <c r="M126" s="7"/>
      <c r="N126" s="7"/>
      <c r="O126" s="7"/>
      <c r="P126" s="7"/>
      <c r="Q126" s="7"/>
      <c r="R126" s="7"/>
      <c r="Y126"/>
      <c r="Z126"/>
      <c r="AA126"/>
    </row>
    <row r="127" spans="11:27" s="2" customFormat="1" x14ac:dyDescent="0.25">
      <c r="K127" s="7"/>
      <c r="L127" s="7"/>
      <c r="M127" s="7"/>
      <c r="N127" s="7"/>
      <c r="O127" s="7"/>
      <c r="P127" s="7"/>
      <c r="Q127" s="7"/>
      <c r="R127" s="7"/>
      <c r="Y127"/>
      <c r="Z127"/>
      <c r="AA127"/>
    </row>
    <row r="128" spans="11:27" s="2" customFormat="1" x14ac:dyDescent="0.25">
      <c r="K128" s="7"/>
      <c r="L128" s="7"/>
      <c r="M128" s="7"/>
      <c r="N128" s="7"/>
      <c r="O128" s="7"/>
      <c r="P128" s="7"/>
      <c r="Q128" s="7"/>
      <c r="R128" s="7"/>
      <c r="Y128"/>
      <c r="Z128"/>
      <c r="AA128"/>
    </row>
    <row r="129" spans="11:27" s="2" customFormat="1" x14ac:dyDescent="0.25">
      <c r="K129" s="7"/>
      <c r="L129" s="7"/>
      <c r="M129" s="7"/>
      <c r="N129" s="7"/>
      <c r="O129" s="7"/>
      <c r="P129" s="7"/>
      <c r="Q129" s="7"/>
      <c r="R129" s="7"/>
      <c r="Y129"/>
      <c r="Z129"/>
      <c r="AA129"/>
    </row>
    <row r="130" spans="11:27" s="2" customFormat="1" x14ac:dyDescent="0.25">
      <c r="K130" s="7"/>
      <c r="L130" s="7"/>
      <c r="M130" s="7"/>
      <c r="N130" s="7"/>
      <c r="O130" s="7"/>
      <c r="P130" s="7"/>
      <c r="Q130" s="7"/>
      <c r="R130" s="7"/>
      <c r="Y130"/>
      <c r="Z130"/>
      <c r="AA130"/>
    </row>
    <row r="131" spans="11:27" s="2" customFormat="1" x14ac:dyDescent="0.25">
      <c r="K131" s="7"/>
      <c r="L131" s="7"/>
      <c r="M131" s="7"/>
      <c r="N131" s="7"/>
      <c r="O131" s="7"/>
      <c r="P131" s="7"/>
      <c r="Q131" s="7"/>
      <c r="R131" s="7"/>
      <c r="Y131"/>
      <c r="Z131"/>
      <c r="AA131"/>
    </row>
    <row r="132" spans="11:27" s="2" customFormat="1" x14ac:dyDescent="0.25">
      <c r="K132" s="7"/>
      <c r="L132" s="7"/>
      <c r="M132" s="7"/>
      <c r="N132" s="7"/>
      <c r="O132" s="7"/>
      <c r="P132" s="7"/>
      <c r="Q132" s="7"/>
      <c r="R132" s="7"/>
      <c r="Y132"/>
      <c r="Z132"/>
      <c r="AA132"/>
    </row>
    <row r="133" spans="11:27" s="2" customFormat="1" x14ac:dyDescent="0.25">
      <c r="K133" s="7"/>
      <c r="L133" s="7"/>
      <c r="M133" s="7"/>
      <c r="N133" s="7"/>
      <c r="O133" s="7"/>
      <c r="P133" s="7"/>
      <c r="Q133" s="7"/>
      <c r="R133" s="7"/>
      <c r="Y133"/>
      <c r="Z133"/>
      <c r="AA133"/>
    </row>
  </sheetData>
  <sheetProtection algorithmName="SHA-512" hashValue="ZguUoxFzbDXjHTLjwu7IU08JgsQV7KtJBd5ydZCh2SnGLOz5hck8DPT09t1LXcyn7FluUa7VvkFEkBRdWbBCcA==" saltValue="JbHicuU4O4RzyYWT10NtEw==" spinCount="100000" sheet="1" objects="1" scenarios="1"/>
  <mergeCells count="6">
    <mergeCell ref="B28:C30"/>
    <mergeCell ref="B32:C32"/>
    <mergeCell ref="B8:C8"/>
    <mergeCell ref="D8:G8"/>
    <mergeCell ref="D17:E17"/>
    <mergeCell ref="G17:H17"/>
  </mergeCells>
  <conditionalFormatting sqref="C9">
    <cfRule type="expression" priority="2">
      <formula>"Y(CONTAR.SI(INDIRECTO(c9),$c$10)&lt;1;VERDADERO"</formula>
    </cfRule>
    <cfRule type="expression" priority="3">
      <formula>"Y(CONTAR.SI(INDIRECTO(c9),$c$10)&lt;1;VERDADERO)"</formula>
    </cfRule>
    <cfRule type="expression" priority="4">
      <formula>"Y(CONTAR.SI(INDIRECTO(c9),$c$10)&lt;1;VERDADERO)"</formula>
    </cfRule>
    <cfRule type="expression" priority="5">
      <formula>"Y((CONTAR.SI(INDIRECTO(c9),$c$10)&lt;1);VERDADERO)"</formula>
    </cfRule>
  </conditionalFormatting>
  <conditionalFormatting sqref="B15:C15">
    <cfRule type="expression" dxfId="0" priority="1">
      <formula>B10&gt;0</formula>
    </cfRule>
  </conditionalFormatting>
  <dataValidations count="2">
    <dataValidation type="list" allowBlank="1" showInputMessage="1" showErrorMessage="1" promptTitle="Curs" prompt="Selecciona curs" sqref="C10" xr:uid="{CC723FEC-B280-49CF-BF1B-3C33EE62F3A7}">
      <formula1>INDIRECT(C9)</formula1>
    </dataValidation>
    <dataValidation type="list" errorStyle="information" allowBlank="1" showInputMessage="1" showErrorMessage="1" errorTitle="Selecciona titulació" sqref="C9" xr:uid="{94FA9522-E815-445B-9006-6EF6AB5EE941}">
      <formula1>Estudis</formula1>
    </dataValidation>
  </dataValidations>
  <pageMargins left="0.7" right="0.7" top="0.75" bottom="0.75" header="0.3" footer="0.3"/>
  <pageSetup paperSize="9" scale="2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4FCAE-F7FD-4233-825C-A82CFDA589FB}">
  <dimension ref="B2:E26"/>
  <sheetViews>
    <sheetView workbookViewId="0">
      <selection activeCell="B20" sqref="B20"/>
    </sheetView>
  </sheetViews>
  <sheetFormatPr baseColWidth="10" defaultRowHeight="15" x14ac:dyDescent="0.25"/>
  <cols>
    <col min="2" max="2" width="42.85546875" customWidth="1"/>
    <col min="3" max="3" width="12.5703125" customWidth="1"/>
    <col min="4" max="4" width="12.42578125" customWidth="1"/>
    <col min="5" max="5" width="30.5703125" customWidth="1"/>
  </cols>
  <sheetData>
    <row r="2" spans="2:5" ht="15.75" thickBot="1" x14ac:dyDescent="0.3"/>
    <row r="3" spans="2:5" ht="15.75" thickBot="1" x14ac:dyDescent="0.3">
      <c r="B3" s="51" t="s">
        <v>35</v>
      </c>
      <c r="C3" s="52" t="s">
        <v>24</v>
      </c>
      <c r="E3" s="71" t="s">
        <v>25</v>
      </c>
    </row>
    <row r="4" spans="2:5" x14ac:dyDescent="0.25">
      <c r="B4" s="73" t="s">
        <v>44</v>
      </c>
      <c r="C4" s="74">
        <v>4930</v>
      </c>
      <c r="E4" s="72" t="s">
        <v>34</v>
      </c>
    </row>
    <row r="5" spans="2:5" x14ac:dyDescent="0.25">
      <c r="B5" s="73" t="s">
        <v>45</v>
      </c>
      <c r="C5" s="75">
        <v>3830</v>
      </c>
      <c r="E5" s="73" t="s">
        <v>35</v>
      </c>
    </row>
    <row r="6" spans="2:5" x14ac:dyDescent="0.25">
      <c r="B6" s="73" t="s">
        <v>39</v>
      </c>
      <c r="C6" s="77" t="s">
        <v>33</v>
      </c>
      <c r="E6" s="73" t="s">
        <v>36</v>
      </c>
    </row>
    <row r="7" spans="2:5" ht="15.75" thickBot="1" x14ac:dyDescent="0.3">
      <c r="E7" s="73" t="s">
        <v>38</v>
      </c>
    </row>
    <row r="8" spans="2:5" ht="15.75" thickBot="1" x14ac:dyDescent="0.3">
      <c r="B8" s="51" t="s">
        <v>36</v>
      </c>
      <c r="C8" s="52" t="s">
        <v>24</v>
      </c>
    </row>
    <row r="9" spans="2:5" x14ac:dyDescent="0.25">
      <c r="B9" s="73" t="s">
        <v>46</v>
      </c>
      <c r="C9" s="74">
        <v>4930</v>
      </c>
    </row>
    <row r="10" spans="2:5" x14ac:dyDescent="0.25">
      <c r="B10" s="73" t="s">
        <v>47</v>
      </c>
      <c r="C10" s="75">
        <v>3830</v>
      </c>
    </row>
    <row r="11" spans="2:5" x14ac:dyDescent="0.25">
      <c r="B11" s="73" t="s">
        <v>40</v>
      </c>
      <c r="C11" s="77" t="s">
        <v>37</v>
      </c>
    </row>
    <row r="12" spans="2:5" ht="15.75" thickBot="1" x14ac:dyDescent="0.3">
      <c r="C12" s="76"/>
    </row>
    <row r="13" spans="2:5" ht="15.75" thickBot="1" x14ac:dyDescent="0.3">
      <c r="B13" s="51" t="s">
        <v>38</v>
      </c>
      <c r="C13" s="52" t="s">
        <v>24</v>
      </c>
    </row>
    <row r="14" spans="2:5" x14ac:dyDescent="0.25">
      <c r="B14" s="73" t="s">
        <v>41</v>
      </c>
      <c r="C14" s="74">
        <v>4930</v>
      </c>
    </row>
    <row r="15" spans="2:5" x14ac:dyDescent="0.25">
      <c r="B15" s="73" t="s">
        <v>42</v>
      </c>
      <c r="C15" s="75">
        <v>3830</v>
      </c>
    </row>
    <row r="16" spans="2:5" x14ac:dyDescent="0.25">
      <c r="B16" s="73" t="s">
        <v>43</v>
      </c>
      <c r="C16" s="77" t="s">
        <v>33</v>
      </c>
    </row>
    <row r="17" spans="3:3" x14ac:dyDescent="0.25">
      <c r="C17" s="76"/>
    </row>
    <row r="18" spans="3:3" x14ac:dyDescent="0.25">
      <c r="C18" s="76"/>
    </row>
    <row r="19" spans="3:3" x14ac:dyDescent="0.25">
      <c r="C19" s="76"/>
    </row>
    <row r="20" spans="3:3" x14ac:dyDescent="0.25">
      <c r="C20" s="76"/>
    </row>
    <row r="21" spans="3:3" x14ac:dyDescent="0.25">
      <c r="C21" s="76"/>
    </row>
    <row r="22" spans="3:3" x14ac:dyDescent="0.25">
      <c r="C22" s="76"/>
    </row>
    <row r="23" spans="3:3" x14ac:dyDescent="0.25">
      <c r="C23" s="76"/>
    </row>
    <row r="24" spans="3:3" x14ac:dyDescent="0.25">
      <c r="C24" s="76"/>
    </row>
    <row r="25" spans="3:3" x14ac:dyDescent="0.25">
      <c r="C25" s="76"/>
    </row>
    <row r="26" spans="3:3" x14ac:dyDescent="0.25">
      <c r="C26" s="7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Simulador matricula</vt:lpstr>
      <vt:lpstr>Enrolment Simulator</vt:lpstr>
      <vt:lpstr>Taulesllistes</vt:lpstr>
      <vt:lpstr>Comerç_Internacional</vt:lpstr>
      <vt:lpstr>Estudis</vt:lpstr>
      <vt:lpstr>International_trade</vt:lpstr>
      <vt:lpstr>Transport_Logística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Estapé Ferré</dc:creator>
  <cp:lastModifiedBy>Georgina Estape Ferre</cp:lastModifiedBy>
  <cp:lastPrinted>2017-02-22T11:05:53Z</cp:lastPrinted>
  <dcterms:created xsi:type="dcterms:W3CDTF">2015-05-25T14:04:27Z</dcterms:created>
  <dcterms:modified xsi:type="dcterms:W3CDTF">2023-03-15T16:34:31Z</dcterms:modified>
</cp:coreProperties>
</file>